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eastnoble-my.sharepoint.com/personal/mbennett_eastnoble_net/Documents/EN/EN Football/EN Football 2022/"/>
    </mc:Choice>
  </mc:AlternateContent>
  <xr:revisionPtr revIDLastSave="2107" documentId="13_ncr:1_{58637825-E44A-4826-BE8E-73C6C9CC127D}" xr6:coauthVersionLast="47" xr6:coauthVersionMax="47" xr10:uidLastSave="{3E2CD9D7-EBBB-4236-AE5F-7760972EC79F}"/>
  <bookViews>
    <workbookView xWindow="-110" yWindow="-110" windowWidth="19420" windowHeight="10420" xr2:uid="{00000000-000D-0000-FFFF-FFFF00000000}"/>
  </bookViews>
  <sheets>
    <sheet name="8th Grade" sheetId="1" r:id="rId1"/>
    <sheet name="7th Grad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5" i="1" l="1"/>
  <c r="B95" i="1"/>
  <c r="C94" i="1"/>
  <c r="B94" i="1"/>
  <c r="C77" i="1"/>
  <c r="B77" i="1"/>
  <c r="C70" i="1"/>
  <c r="B70" i="1"/>
  <c r="F68" i="1"/>
  <c r="C68" i="1"/>
  <c r="B68" i="1"/>
  <c r="F67" i="1"/>
  <c r="C67" i="1"/>
  <c r="B67" i="1"/>
  <c r="C60" i="1"/>
  <c r="B60" i="1"/>
  <c r="F58" i="1"/>
  <c r="C58" i="1"/>
  <c r="B58" i="1"/>
  <c r="F57" i="1"/>
  <c r="C57" i="1"/>
  <c r="B57" i="1"/>
  <c r="F52" i="1"/>
  <c r="E52" i="1"/>
  <c r="C52" i="1"/>
  <c r="B52" i="1"/>
  <c r="BP45" i="1"/>
  <c r="BP46" i="1"/>
  <c r="BP34" i="1"/>
  <c r="BP26" i="1"/>
  <c r="BP24" i="1"/>
  <c r="BP25" i="1"/>
  <c r="BP16" i="1"/>
  <c r="BP15" i="1"/>
  <c r="BP14" i="1"/>
  <c r="BP9" i="1"/>
  <c r="F70" i="1"/>
  <c r="F69" i="1"/>
  <c r="C69" i="1"/>
  <c r="B69" i="1"/>
  <c r="C63" i="1"/>
  <c r="B63" i="1"/>
  <c r="C62" i="1"/>
  <c r="B62" i="1"/>
  <c r="C59" i="1"/>
  <c r="B59" i="1"/>
  <c r="C61" i="1"/>
  <c r="B61" i="1"/>
  <c r="BH45" i="1"/>
  <c r="BH27" i="1"/>
  <c r="BH20" i="1"/>
  <c r="BH19" i="1"/>
  <c r="BH34" i="1"/>
  <c r="BH26" i="1"/>
  <c r="BH25" i="1"/>
  <c r="BH24" i="1"/>
  <c r="BH14" i="1"/>
  <c r="BH18" i="1"/>
  <c r="BH17" i="1"/>
  <c r="BH16" i="1"/>
  <c r="BH15" i="1"/>
  <c r="BH9" i="1"/>
  <c r="F56" i="3"/>
  <c r="C56" i="3"/>
  <c r="B56" i="3"/>
  <c r="F48" i="3"/>
  <c r="C48" i="3"/>
  <c r="B48" i="3"/>
  <c r="G44" i="3"/>
  <c r="F44" i="3"/>
  <c r="E44" i="3"/>
  <c r="D44" i="3"/>
  <c r="C44" i="3"/>
  <c r="B44" i="3"/>
  <c r="BH20" i="3"/>
  <c r="BH13" i="3"/>
  <c r="BH9" i="3"/>
  <c r="B51" i="3"/>
  <c r="C49" i="3"/>
  <c r="B49" i="3"/>
  <c r="G43" i="3"/>
  <c r="B43" i="3"/>
  <c r="AZ15" i="3"/>
  <c r="AZ13" i="3"/>
  <c r="AZ14" i="3"/>
  <c r="AZ9" i="3"/>
  <c r="C96" i="1"/>
  <c r="B96" i="1"/>
  <c r="F59" i="1"/>
  <c r="G52" i="1"/>
  <c r="AZ47" i="1"/>
  <c r="AZ46" i="1"/>
  <c r="AZ45" i="1"/>
  <c r="AZ34" i="1"/>
  <c r="AZ24" i="1"/>
  <c r="AZ26" i="1"/>
  <c r="AZ25" i="1"/>
  <c r="AZ16" i="1"/>
  <c r="AZ17" i="1"/>
  <c r="AZ18" i="1"/>
  <c r="AZ14" i="1"/>
  <c r="AZ15" i="1"/>
  <c r="AZ9" i="1"/>
  <c r="AR13" i="3"/>
  <c r="AR14" i="3"/>
  <c r="AR9" i="3"/>
  <c r="D98" i="1"/>
  <c r="C73" i="1"/>
  <c r="B73" i="1"/>
  <c r="C71" i="1"/>
  <c r="B71" i="1"/>
  <c r="C72" i="1"/>
  <c r="B72" i="1"/>
  <c r="E53" i="1"/>
  <c r="C53" i="1"/>
  <c r="B53" i="1"/>
  <c r="AR29" i="1"/>
  <c r="AR28" i="1"/>
  <c r="AR30" i="1"/>
  <c r="AR17" i="1"/>
  <c r="AR16" i="1"/>
  <c r="AR10" i="1"/>
  <c r="AR45" i="1"/>
  <c r="AR34" i="1"/>
  <c r="AR27" i="1"/>
  <c r="AR24" i="1"/>
  <c r="AR25" i="1"/>
  <c r="AR26" i="1"/>
  <c r="AR19" i="1"/>
  <c r="AR18" i="1"/>
  <c r="AR15" i="1"/>
  <c r="AR14" i="1"/>
  <c r="AR9" i="1"/>
  <c r="D57" i="3"/>
  <c r="C57" i="3"/>
  <c r="B57" i="3"/>
  <c r="F59" i="3"/>
  <c r="D59" i="3"/>
  <c r="C59" i="3"/>
  <c r="B59" i="3"/>
  <c r="C60" i="3"/>
  <c r="B60" i="3"/>
  <c r="F49" i="3"/>
  <c r="E43" i="3"/>
  <c r="C43" i="3"/>
  <c r="AJ20" i="3"/>
  <c r="AJ22" i="3"/>
  <c r="AJ21" i="3"/>
  <c r="AJ13" i="3"/>
  <c r="AJ14" i="3"/>
  <c r="AJ9" i="3"/>
  <c r="F63" i="1"/>
  <c r="AJ16" i="1"/>
  <c r="AJ45" i="1"/>
  <c r="AJ34" i="1"/>
  <c r="AJ27" i="1"/>
  <c r="AJ26" i="1"/>
  <c r="AJ24" i="1"/>
  <c r="AJ25" i="1"/>
  <c r="AJ14" i="1"/>
  <c r="AJ18" i="1"/>
  <c r="AJ17" i="1"/>
  <c r="AJ15" i="1"/>
  <c r="AJ9" i="1"/>
  <c r="F97" i="1"/>
  <c r="C97" i="1"/>
  <c r="B97" i="1"/>
  <c r="F72" i="1"/>
  <c r="F71" i="1"/>
  <c r="F53" i="1"/>
  <c r="AB45" i="1"/>
  <c r="AB26" i="1"/>
  <c r="AB28" i="1"/>
  <c r="AB27" i="1"/>
  <c r="AB10" i="1"/>
  <c r="AB34" i="1"/>
  <c r="AB25" i="1"/>
  <c r="AB24" i="1"/>
  <c r="AB16" i="1"/>
  <c r="AB19" i="1"/>
  <c r="AB18" i="1"/>
  <c r="AB17" i="1"/>
  <c r="AB15" i="1"/>
  <c r="AB14" i="1"/>
  <c r="AB9" i="1"/>
  <c r="F50" i="3"/>
  <c r="C50" i="3"/>
  <c r="B50" i="3"/>
  <c r="C51" i="3"/>
  <c r="AB15" i="3"/>
  <c r="AB16" i="3"/>
  <c r="AB14" i="3"/>
  <c r="AB13" i="3"/>
  <c r="AB9" i="3"/>
  <c r="F58" i="3"/>
  <c r="C58" i="3"/>
  <c r="B58" i="3"/>
  <c r="F52" i="3"/>
  <c r="C52" i="3"/>
  <c r="B52" i="3"/>
  <c r="F51" i="3"/>
  <c r="F43" i="3"/>
  <c r="T21" i="3"/>
  <c r="T16" i="3"/>
  <c r="T15" i="3"/>
  <c r="T20" i="3"/>
  <c r="T14" i="3"/>
  <c r="T13" i="3"/>
  <c r="T9" i="3"/>
  <c r="F61" i="1"/>
  <c r="T45" i="1"/>
  <c r="T19" i="1"/>
  <c r="T46" i="1"/>
  <c r="T34" i="1"/>
  <c r="T26" i="1"/>
  <c r="T24" i="1"/>
  <c r="T25" i="1"/>
  <c r="T18" i="1"/>
  <c r="T17" i="1"/>
  <c r="T15" i="1"/>
  <c r="T14" i="1"/>
  <c r="T16" i="1"/>
  <c r="T9" i="1"/>
  <c r="F60" i="3"/>
  <c r="L20" i="3"/>
  <c r="L14" i="3"/>
  <c r="L13" i="3"/>
  <c r="L9" i="3"/>
  <c r="F94" i="1"/>
  <c r="L25" i="1"/>
  <c r="L27" i="1"/>
  <c r="L26" i="1"/>
  <c r="L45" i="1"/>
  <c r="L34" i="1"/>
  <c r="L24" i="1"/>
  <c r="L18" i="1"/>
  <c r="L14" i="1"/>
  <c r="L17" i="1"/>
  <c r="L16" i="1"/>
  <c r="L15" i="1"/>
  <c r="L9" i="1"/>
  <c r="F96" i="1"/>
  <c r="F60" i="1"/>
  <c r="G53" i="1"/>
  <c r="D34" i="1"/>
  <c r="D18" i="1"/>
  <c r="D17" i="1"/>
  <c r="D10" i="1"/>
  <c r="D14" i="3"/>
  <c r="D13" i="3"/>
  <c r="D9" i="3"/>
  <c r="D45" i="1"/>
  <c r="D24" i="1"/>
  <c r="D16" i="1"/>
  <c r="D15" i="1"/>
  <c r="D14" i="1"/>
  <c r="D9" i="1"/>
  <c r="D51" i="3" l="1"/>
  <c r="D73" i="1"/>
  <c r="D97" i="1"/>
  <c r="D63" i="1"/>
  <c r="D72" i="1"/>
  <c r="D71" i="1"/>
  <c r="D95" i="1"/>
  <c r="D69" i="1"/>
  <c r="D62" i="1"/>
  <c r="D56" i="3"/>
  <c r="D58" i="3"/>
  <c r="D50" i="3"/>
  <c r="D52" i="3"/>
  <c r="D94" i="1"/>
  <c r="D60" i="3"/>
  <c r="D48" i="3"/>
  <c r="D49" i="3"/>
  <c r="D43" i="3"/>
  <c r="D68" i="1"/>
  <c r="D53" i="1"/>
  <c r="D70" i="1"/>
  <c r="D58" i="1"/>
  <c r="D77" i="1"/>
  <c r="D59" i="1"/>
  <c r="D60" i="1"/>
  <c r="D96" i="1"/>
  <c r="D67" i="1"/>
  <c r="D57" i="1"/>
  <c r="D52" i="1"/>
  <c r="D61" i="1"/>
</calcChain>
</file>

<file path=xl/sharedStrings.xml><?xml version="1.0" encoding="utf-8"?>
<sst xmlns="http://schemas.openxmlformats.org/spreadsheetml/2006/main" count="1091" uniqueCount="104">
  <si>
    <t>8th Grade</t>
  </si>
  <si>
    <t>Game Statistics</t>
  </si>
  <si>
    <t>Passing</t>
  </si>
  <si>
    <t>Player</t>
  </si>
  <si>
    <t>Att</t>
  </si>
  <si>
    <t>Comp</t>
  </si>
  <si>
    <t>% Comp</t>
  </si>
  <si>
    <t>Yards</t>
  </si>
  <si>
    <t xml:space="preserve">TD </t>
  </si>
  <si>
    <t>INT</t>
  </si>
  <si>
    <t>Rushing</t>
  </si>
  <si>
    <t>Avg</t>
  </si>
  <si>
    <t>Long</t>
  </si>
  <si>
    <t>TD</t>
  </si>
  <si>
    <t>Receiving</t>
  </si>
  <si>
    <t>Catches</t>
  </si>
  <si>
    <t>Kicking</t>
  </si>
  <si>
    <t>PAT Att</t>
  </si>
  <si>
    <t>PAT Made</t>
  </si>
  <si>
    <t>% Made</t>
  </si>
  <si>
    <t>Defense</t>
  </si>
  <si>
    <t>Sacks</t>
  </si>
  <si>
    <t>FR</t>
  </si>
  <si>
    <t>Blocks</t>
  </si>
  <si>
    <t>Season Statistics</t>
  </si>
  <si>
    <t>Team Statistics</t>
  </si>
  <si>
    <t>Kick Returns</t>
  </si>
  <si>
    <t>#</t>
  </si>
  <si>
    <t>7th Grade</t>
  </si>
  <si>
    <t>Safety</t>
  </si>
  <si>
    <t>NE8MS Championship Game</t>
  </si>
  <si>
    <t>ENMS Football 2022 Statistics</t>
  </si>
  <si>
    <t>Week 1: East Noble vs. Angola (L, 18-12, OT)</t>
  </si>
  <si>
    <t>T. Haley</t>
  </si>
  <si>
    <t>J. Scare-Isaac</t>
  </si>
  <si>
    <t>R. Colter</t>
  </si>
  <si>
    <t>L. Mills</t>
  </si>
  <si>
    <t>I. Spencer</t>
  </si>
  <si>
    <t>FL: 0</t>
  </si>
  <si>
    <t>E. Kline</t>
  </si>
  <si>
    <t>A. Scott</t>
  </si>
  <si>
    <t>I. Ramey</t>
  </si>
  <si>
    <t>L. Conley</t>
  </si>
  <si>
    <t>J. Slater</t>
  </si>
  <si>
    <t xml:space="preserve">A. Scott </t>
  </si>
  <si>
    <t>L. Christian</t>
  </si>
  <si>
    <t>R. Hathaway</t>
  </si>
  <si>
    <t>Week 1: East Noble vs. Angola (W, 48-0)</t>
  </si>
  <si>
    <t>Week 2: East Noble @ Carroll (W, 30-24)</t>
  </si>
  <si>
    <t>C. Bitzel</t>
  </si>
  <si>
    <t>D. Pippenger</t>
  </si>
  <si>
    <t>Week 2: East Noble @ Carroll (L, 6-0)</t>
  </si>
  <si>
    <t>Week 3: East Noble vs. DeKalb (W, 28-24)</t>
  </si>
  <si>
    <t>Week 3: East Noble vs. DeKalb (L, 29-12)</t>
  </si>
  <si>
    <t>K. Sturgis</t>
  </si>
  <si>
    <t>R. Gienger</t>
  </si>
  <si>
    <t>Week 4: East Noble @ New Haven (W, 21-0)</t>
  </si>
  <si>
    <t>C. Tarr</t>
  </si>
  <si>
    <t>FR: 3</t>
  </si>
  <si>
    <t>Week 4: East Noble @ New Haven (W, 36-7)</t>
  </si>
  <si>
    <t>A. Bitzel</t>
  </si>
  <si>
    <t>K. Quake</t>
  </si>
  <si>
    <t>Week 5: East Noble vs. Leo (W, 38-0)</t>
  </si>
  <si>
    <t>J. Wade</t>
  </si>
  <si>
    <t>C. Field</t>
  </si>
  <si>
    <t>Week 5: East Noble vs. Leo (L, 38-19)</t>
  </si>
  <si>
    <t>G. Smithson</t>
  </si>
  <si>
    <t>Week 6: East Noble vs. Indian Springs (W, 40-6)</t>
  </si>
  <si>
    <t>D. Millhouse</t>
  </si>
  <si>
    <t>Week 6: East Noble vs. Indian Springs (L, 36-7)</t>
  </si>
  <si>
    <t>Giveaways: 6</t>
  </si>
  <si>
    <t>Week 7: East Nole @ Riverview (W, 20-19)</t>
  </si>
  <si>
    <t>INT: 13</t>
  </si>
  <si>
    <t>INT: 4</t>
  </si>
  <si>
    <t>FL: 2</t>
  </si>
  <si>
    <t>Week 7: East Noble @ Riverview (L, 7-6)</t>
  </si>
  <si>
    <t>Week 8: East Noble @ Harding (W, 27-13)</t>
  </si>
  <si>
    <t>D. Hudson</t>
  </si>
  <si>
    <t>T. Newkirk</t>
  </si>
  <si>
    <t>T. Nartker</t>
  </si>
  <si>
    <t>Record: 2-6</t>
  </si>
  <si>
    <t>NE8MS Record: 2-4</t>
  </si>
  <si>
    <t>Points Forced: 104</t>
  </si>
  <si>
    <t>Points Allowed: 147</t>
  </si>
  <si>
    <t>Takeaways: 7</t>
  </si>
  <si>
    <t>Giveaways: 8</t>
  </si>
  <si>
    <t>INT: 8</t>
  </si>
  <si>
    <t>Team Passing Yards: 188</t>
  </si>
  <si>
    <t>Team Rushing Yards: 1,239</t>
  </si>
  <si>
    <t>Total Yards: 1,427</t>
  </si>
  <si>
    <t>H. McCann</t>
  </si>
  <si>
    <t>Takeaways: 18</t>
  </si>
  <si>
    <t>FR: 5</t>
  </si>
  <si>
    <t>Week 8: East Noble vs. Norwell (W, 28-0)</t>
  </si>
  <si>
    <t>East Noble vs. DeKalb (L, 36-33)</t>
  </si>
  <si>
    <t>Record: 8-1</t>
  </si>
  <si>
    <t>2nd Place in NE8MS Conference</t>
  </si>
  <si>
    <t>NE8MS Record: 6-1</t>
  </si>
  <si>
    <t>Points Forced: 301</t>
  </si>
  <si>
    <t>Points Allowed: 116</t>
  </si>
  <si>
    <t>Team Passing Yards: 1,204</t>
  </si>
  <si>
    <t>Team Rushing Yards: 1,451</t>
  </si>
  <si>
    <t>Total Yards: 2,655</t>
  </si>
  <si>
    <t>7th Place in NE8MS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</si>
</sst>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13"/>
  <sheetViews>
    <sheetView tabSelected="1" topLeftCell="A71" zoomScale="88" zoomScaleNormal="108" workbookViewId="0">
      <selection activeCell="I81" sqref="I81"/>
    </sheetView>
  </sheetViews>
  <sheetFormatPr defaultRowHeight="14.5" outlineLevelCol="1" x14ac:dyDescent="0.35"/>
  <cols>
    <col min="1" max="1" width="16.6328125" customWidth="1"/>
    <col min="2" max="3" width="8.7265625" customWidth="1" outlineLevel="1"/>
    <col min="9" max="9" width="16.6328125" customWidth="1"/>
    <col min="10" max="11" width="8.7265625" customWidth="1" outlineLevel="1"/>
    <col min="17" max="17" width="15.7265625" customWidth="1"/>
    <col min="18" max="19" width="8.7265625" customWidth="1" outlineLevel="1"/>
    <col min="25" max="25" width="16.26953125" bestFit="1" customWidth="1"/>
    <col min="26" max="27" width="8.7265625" customWidth="1" outlineLevel="1"/>
    <col min="33" max="33" width="16.26953125" bestFit="1" customWidth="1"/>
    <col min="34" max="35" width="8.7265625" customWidth="1" outlineLevel="1"/>
    <col min="41" max="41" width="16.08984375" customWidth="1"/>
    <col min="49" max="49" width="16.26953125" bestFit="1" customWidth="1"/>
    <col min="57" max="57" width="16.26953125" bestFit="1" customWidth="1"/>
    <col min="65" max="65" width="11.6328125" bestFit="1" customWidth="1"/>
    <col min="71" max="71" width="8.7265625" customWidth="1"/>
  </cols>
  <sheetData>
    <row r="1" spans="1:71" s="1" customFormat="1" ht="21" x14ac:dyDescent="0.5">
      <c r="A1" s="1" t="s">
        <v>31</v>
      </c>
      <c r="H1" s="1" t="s">
        <v>0</v>
      </c>
    </row>
    <row r="3" spans="1:71" s="1" customFormat="1" ht="21" x14ac:dyDescent="0.5">
      <c r="A3" s="1" t="s">
        <v>1</v>
      </c>
    </row>
    <row r="4" spans="1:71" ht="18.5" x14ac:dyDescent="0.45">
      <c r="BM4" s="19" t="s">
        <v>30</v>
      </c>
      <c r="BN4" s="20"/>
      <c r="BO4" s="20"/>
      <c r="BP4" s="20"/>
      <c r="BQ4" s="20"/>
      <c r="BR4" s="20"/>
      <c r="BS4" s="20"/>
    </row>
    <row r="5" spans="1:71" s="2" customFormat="1" ht="18.5" customHeight="1" x14ac:dyDescent="0.45">
      <c r="A5" s="19" t="s">
        <v>47</v>
      </c>
      <c r="B5" s="20"/>
      <c r="C5" s="20"/>
      <c r="D5" s="20"/>
      <c r="E5" s="20"/>
      <c r="F5" s="20"/>
      <c r="G5" s="20"/>
      <c r="I5" s="19" t="s">
        <v>48</v>
      </c>
      <c r="J5" s="20"/>
      <c r="K5" s="20"/>
      <c r="L5" s="20"/>
      <c r="M5" s="20"/>
      <c r="N5" s="20"/>
      <c r="O5" s="20"/>
      <c r="Q5" s="19" t="s">
        <v>52</v>
      </c>
      <c r="R5" s="20"/>
      <c r="S5" s="20"/>
      <c r="T5" s="20"/>
      <c r="U5" s="20"/>
      <c r="V5" s="20"/>
      <c r="W5" s="20"/>
      <c r="Y5" s="19" t="s">
        <v>59</v>
      </c>
      <c r="Z5" s="20"/>
      <c r="AA5" s="20"/>
      <c r="AB5" s="20"/>
      <c r="AC5" s="20"/>
      <c r="AD5" s="20"/>
      <c r="AE5" s="20"/>
      <c r="AG5" s="19" t="s">
        <v>62</v>
      </c>
      <c r="AH5" s="20"/>
      <c r="AI5" s="20"/>
      <c r="AJ5" s="20"/>
      <c r="AK5" s="20"/>
      <c r="AL5" s="20"/>
      <c r="AM5" s="20"/>
      <c r="AO5" s="19" t="s">
        <v>67</v>
      </c>
      <c r="AP5" s="20"/>
      <c r="AQ5" s="20"/>
      <c r="AR5" s="20"/>
      <c r="AS5" s="20"/>
      <c r="AT5" s="20"/>
      <c r="AU5" s="20"/>
      <c r="AW5" s="19" t="s">
        <v>71</v>
      </c>
      <c r="AX5" s="20"/>
      <c r="AY5" s="20"/>
      <c r="AZ5" s="20"/>
      <c r="BA5" s="20"/>
      <c r="BB5" s="20"/>
      <c r="BC5" s="20"/>
      <c r="BE5" s="19" t="s">
        <v>93</v>
      </c>
      <c r="BF5" s="20"/>
      <c r="BG5" s="20"/>
      <c r="BH5" s="20"/>
      <c r="BI5" s="20"/>
      <c r="BJ5" s="20"/>
      <c r="BK5" s="20"/>
      <c r="BM5" s="21" t="s">
        <v>94</v>
      </c>
      <c r="BN5" s="22"/>
      <c r="BO5" s="22"/>
      <c r="BP5" s="22"/>
      <c r="BQ5" s="22"/>
      <c r="BR5" s="22"/>
      <c r="BS5" s="22"/>
    </row>
    <row r="7" spans="1:71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  <c r="BM7" s="2" t="s">
        <v>2</v>
      </c>
    </row>
    <row r="8" spans="1:71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  <c r="BM8" s="3" t="s">
        <v>3</v>
      </c>
      <c r="BN8" s="7" t="s">
        <v>4</v>
      </c>
      <c r="BO8" s="7" t="s">
        <v>5</v>
      </c>
      <c r="BP8" s="7" t="s">
        <v>6</v>
      </c>
      <c r="BQ8" s="7" t="s">
        <v>7</v>
      </c>
      <c r="BR8" s="7" t="s">
        <v>8</v>
      </c>
      <c r="BS8" s="7" t="s">
        <v>9</v>
      </c>
    </row>
    <row r="9" spans="1:71" ht="14.5" customHeight="1" x14ac:dyDescent="0.35">
      <c r="A9" t="s">
        <v>39</v>
      </c>
      <c r="B9" s="4">
        <v>4</v>
      </c>
      <c r="C9" s="4">
        <v>2</v>
      </c>
      <c r="D9" s="5">
        <f>C9/B9</f>
        <v>0.5</v>
      </c>
      <c r="E9" s="4">
        <v>82</v>
      </c>
      <c r="F9" s="4">
        <v>1</v>
      </c>
      <c r="G9" s="4">
        <v>0</v>
      </c>
      <c r="I9" t="s">
        <v>39</v>
      </c>
      <c r="J9" s="4">
        <v>9</v>
      </c>
      <c r="K9" s="4">
        <v>6</v>
      </c>
      <c r="L9" s="5">
        <f>K9/J9</f>
        <v>0.66666666666666663</v>
      </c>
      <c r="M9" s="4">
        <v>138</v>
      </c>
      <c r="N9" s="4">
        <v>2</v>
      </c>
      <c r="O9" s="4">
        <v>2</v>
      </c>
      <c r="Q9" t="s">
        <v>39</v>
      </c>
      <c r="R9" s="4">
        <v>14</v>
      </c>
      <c r="S9" s="4">
        <v>6</v>
      </c>
      <c r="T9" s="5">
        <f>S9/R9</f>
        <v>0.42857142857142855</v>
      </c>
      <c r="U9" s="4">
        <v>189</v>
      </c>
      <c r="V9" s="4">
        <v>2</v>
      </c>
      <c r="W9" s="4">
        <v>1</v>
      </c>
      <c r="Y9" t="s">
        <v>39</v>
      </c>
      <c r="Z9" s="4">
        <v>8</v>
      </c>
      <c r="AA9" s="4">
        <v>4</v>
      </c>
      <c r="AB9" s="5">
        <f>AA9/Z9</f>
        <v>0.5</v>
      </c>
      <c r="AC9" s="4">
        <v>92</v>
      </c>
      <c r="AD9" s="4">
        <v>2</v>
      </c>
      <c r="AE9" s="4">
        <v>0</v>
      </c>
      <c r="AG9" t="s">
        <v>39</v>
      </c>
      <c r="AH9" s="4">
        <v>11</v>
      </c>
      <c r="AI9" s="4">
        <v>5</v>
      </c>
      <c r="AJ9" s="5">
        <f>AI9/AH9</f>
        <v>0.45454545454545453</v>
      </c>
      <c r="AK9" s="4">
        <v>78</v>
      </c>
      <c r="AL9" s="4">
        <v>2</v>
      </c>
      <c r="AM9" s="4">
        <v>0</v>
      </c>
      <c r="AO9" t="s">
        <v>39</v>
      </c>
      <c r="AP9" s="4">
        <v>6</v>
      </c>
      <c r="AQ9" s="4">
        <v>6</v>
      </c>
      <c r="AR9" s="5">
        <f>AQ9/AP9</f>
        <v>1</v>
      </c>
      <c r="AS9" s="4">
        <v>85</v>
      </c>
      <c r="AT9" s="4">
        <v>2</v>
      </c>
      <c r="AU9" s="4">
        <v>0</v>
      </c>
      <c r="AW9" t="s">
        <v>39</v>
      </c>
      <c r="AX9" s="4">
        <v>10</v>
      </c>
      <c r="AY9" s="4">
        <v>5</v>
      </c>
      <c r="AZ9" s="5">
        <f>AY9/AX9</f>
        <v>0.5</v>
      </c>
      <c r="BA9" s="4">
        <v>141</v>
      </c>
      <c r="BB9" s="4">
        <v>2</v>
      </c>
      <c r="BC9" s="4">
        <v>1</v>
      </c>
      <c r="BE9" t="s">
        <v>39</v>
      </c>
      <c r="BF9" s="4">
        <v>10</v>
      </c>
      <c r="BG9" s="4">
        <v>6</v>
      </c>
      <c r="BH9" s="5">
        <f>BG9/BF9</f>
        <v>0.6</v>
      </c>
      <c r="BI9" s="4">
        <v>146</v>
      </c>
      <c r="BJ9" s="4">
        <v>3</v>
      </c>
      <c r="BK9" s="4">
        <v>0</v>
      </c>
      <c r="BM9" t="s">
        <v>39</v>
      </c>
      <c r="BN9" s="4">
        <v>13</v>
      </c>
      <c r="BO9" s="4">
        <v>8</v>
      </c>
      <c r="BP9" s="5">
        <f>BO9/BN9</f>
        <v>0.61538461538461542</v>
      </c>
      <c r="BQ9" s="4">
        <v>192</v>
      </c>
      <c r="BR9" s="4">
        <v>2</v>
      </c>
      <c r="BS9" s="4">
        <v>0</v>
      </c>
    </row>
    <row r="10" spans="1:71" ht="14.5" customHeight="1" x14ac:dyDescent="0.35">
      <c r="A10" t="s">
        <v>40</v>
      </c>
      <c r="B10" s="4">
        <v>1</v>
      </c>
      <c r="C10" s="4">
        <v>0</v>
      </c>
      <c r="D10" s="5">
        <f>C10/B10</f>
        <v>0</v>
      </c>
      <c r="E10" s="4">
        <v>0</v>
      </c>
      <c r="F10" s="4">
        <v>0</v>
      </c>
      <c r="G10" s="4">
        <v>0</v>
      </c>
      <c r="J10" s="4"/>
      <c r="K10" s="4"/>
      <c r="L10" s="5"/>
      <c r="M10" s="4"/>
      <c r="N10" s="4"/>
      <c r="O10" s="4"/>
      <c r="R10" s="4"/>
      <c r="S10" s="4"/>
      <c r="T10" s="5"/>
      <c r="U10" s="4"/>
      <c r="V10" s="4"/>
      <c r="W10" s="4"/>
      <c r="Y10" t="s">
        <v>40</v>
      </c>
      <c r="Z10" s="4">
        <v>1</v>
      </c>
      <c r="AA10" s="4">
        <v>1</v>
      </c>
      <c r="AB10" s="5">
        <f>AA10/Z10</f>
        <v>1</v>
      </c>
      <c r="AC10" s="4">
        <v>41</v>
      </c>
      <c r="AD10" s="4">
        <v>1</v>
      </c>
      <c r="AE10" s="4">
        <v>0</v>
      </c>
      <c r="AH10" s="4"/>
      <c r="AI10" s="4"/>
      <c r="AJ10" s="5"/>
      <c r="AK10" s="4"/>
      <c r="AL10" s="4"/>
      <c r="AM10" s="4"/>
      <c r="AO10" t="s">
        <v>40</v>
      </c>
      <c r="AP10" s="4">
        <v>4</v>
      </c>
      <c r="AQ10" s="4">
        <v>4</v>
      </c>
      <c r="AR10" s="5">
        <f>AQ10/AP10</f>
        <v>1</v>
      </c>
      <c r="AS10" s="4">
        <v>20</v>
      </c>
      <c r="AT10" s="4">
        <v>0</v>
      </c>
      <c r="AU10" s="4">
        <v>0</v>
      </c>
      <c r="AX10" s="4"/>
      <c r="AY10" s="4"/>
      <c r="AZ10" s="5"/>
      <c r="BA10" s="4"/>
      <c r="BB10" s="4"/>
      <c r="BC10" s="4"/>
      <c r="BK10" s="4"/>
      <c r="BS10" s="4"/>
    </row>
    <row r="11" spans="1:71" ht="14.5" customHeight="1" x14ac:dyDescent="0.35">
      <c r="B11" s="4"/>
      <c r="C11" s="4"/>
      <c r="D11" s="5"/>
      <c r="E11" s="4"/>
      <c r="F11" s="4"/>
      <c r="G11" s="4"/>
      <c r="J11" s="4"/>
      <c r="K11" s="4"/>
      <c r="L11" s="5"/>
      <c r="M11" s="4"/>
      <c r="N11" s="4"/>
      <c r="O11" s="4"/>
      <c r="R11" s="4"/>
      <c r="S11" s="4"/>
      <c r="T11" s="5"/>
      <c r="U11" s="4"/>
      <c r="V11" s="4"/>
      <c r="W11" s="4"/>
      <c r="Z11" s="4"/>
      <c r="AA11" s="4"/>
      <c r="AB11" s="5"/>
      <c r="AC11" s="4"/>
      <c r="AD11" s="4"/>
      <c r="AE11" s="4"/>
      <c r="AH11" s="4"/>
      <c r="AI11" s="4"/>
      <c r="AJ11" s="5"/>
      <c r="AK11" s="4"/>
      <c r="AL11" s="4"/>
      <c r="AM11" s="4"/>
      <c r="AP11" s="4"/>
      <c r="AQ11" s="4"/>
      <c r="AR11" s="5"/>
      <c r="AS11" s="4"/>
      <c r="AT11" s="4"/>
      <c r="AU11" s="4"/>
      <c r="AX11" s="4"/>
      <c r="AY11" s="4"/>
      <c r="AZ11" s="5"/>
      <c r="BA11" s="4"/>
      <c r="BB11" s="4"/>
      <c r="BC11" s="4"/>
      <c r="BF11" s="4"/>
      <c r="BG11" s="4"/>
      <c r="BH11" s="5"/>
      <c r="BI11" s="4"/>
      <c r="BJ11" s="4"/>
      <c r="BK11" s="4"/>
      <c r="BN11" s="4"/>
      <c r="BO11" s="4"/>
      <c r="BP11" s="5"/>
      <c r="BQ11" s="4"/>
      <c r="BR11" s="4"/>
      <c r="BS11" s="4"/>
    </row>
    <row r="12" spans="1:71" ht="15.5" x14ac:dyDescent="0.35">
      <c r="A12" s="2" t="s">
        <v>10</v>
      </c>
      <c r="B12" s="4"/>
      <c r="C12" s="4"/>
      <c r="D12" s="4"/>
      <c r="E12" s="4"/>
      <c r="F12" s="4"/>
      <c r="G12" s="4"/>
      <c r="I12" s="2" t="s">
        <v>10</v>
      </c>
      <c r="J12" s="4"/>
      <c r="K12" s="4"/>
      <c r="L12" s="4"/>
      <c r="M12" s="4"/>
      <c r="N12" s="4"/>
      <c r="O12" s="4"/>
      <c r="Q12" s="2" t="s">
        <v>10</v>
      </c>
      <c r="R12" s="4"/>
      <c r="S12" s="4"/>
      <c r="T12" s="4"/>
      <c r="U12" s="4"/>
      <c r="V12" s="4"/>
      <c r="W12" s="4"/>
      <c r="Y12" s="2" t="s">
        <v>10</v>
      </c>
      <c r="Z12" s="4"/>
      <c r="AA12" s="4"/>
      <c r="AB12" s="4"/>
      <c r="AC12" s="4"/>
      <c r="AD12" s="4"/>
      <c r="AE12" s="4"/>
      <c r="AG12" s="2" t="s">
        <v>10</v>
      </c>
      <c r="AH12" s="4"/>
      <c r="AI12" s="4"/>
      <c r="AJ12" s="4"/>
      <c r="AK12" s="4"/>
      <c r="AL12" s="4"/>
      <c r="AM12" s="4"/>
      <c r="AO12" s="2" t="s">
        <v>10</v>
      </c>
      <c r="AP12" s="4"/>
      <c r="AQ12" s="4"/>
      <c r="AR12" s="4"/>
      <c r="AS12" s="4"/>
      <c r="AT12" s="4"/>
      <c r="AU12" s="4"/>
      <c r="AW12" s="2" t="s">
        <v>10</v>
      </c>
      <c r="AX12" s="4"/>
      <c r="AY12" s="4"/>
      <c r="AZ12" s="4"/>
      <c r="BA12" s="4"/>
      <c r="BB12" s="4"/>
      <c r="BC12" s="4"/>
      <c r="BE12" s="2" t="s">
        <v>10</v>
      </c>
      <c r="BF12" s="4"/>
      <c r="BG12" s="4"/>
      <c r="BH12" s="4"/>
      <c r="BI12" s="4"/>
      <c r="BJ12" s="4"/>
      <c r="BK12" s="4"/>
      <c r="BM12" s="2" t="s">
        <v>10</v>
      </c>
      <c r="BN12" s="4"/>
      <c r="BO12" s="4"/>
      <c r="BP12" s="4"/>
      <c r="BQ12" s="4"/>
      <c r="BR12" s="4"/>
      <c r="BS12" s="4"/>
    </row>
    <row r="13" spans="1:71" x14ac:dyDescent="0.35">
      <c r="A13" s="3" t="s">
        <v>3</v>
      </c>
      <c r="B13" s="7" t="s">
        <v>4</v>
      </c>
      <c r="C13" s="7" t="s">
        <v>7</v>
      </c>
      <c r="D13" s="7" t="s">
        <v>11</v>
      </c>
      <c r="E13" s="7" t="s">
        <v>12</v>
      </c>
      <c r="F13" s="7" t="s">
        <v>13</v>
      </c>
      <c r="G13" s="4"/>
      <c r="I13" s="3" t="s">
        <v>3</v>
      </c>
      <c r="J13" s="7" t="s">
        <v>4</v>
      </c>
      <c r="K13" s="7" t="s">
        <v>7</v>
      </c>
      <c r="L13" s="7" t="s">
        <v>11</v>
      </c>
      <c r="M13" s="7" t="s">
        <v>12</v>
      </c>
      <c r="N13" s="7" t="s">
        <v>13</v>
      </c>
      <c r="O13" s="4"/>
      <c r="Q13" s="3" t="s">
        <v>3</v>
      </c>
      <c r="R13" s="7" t="s">
        <v>4</v>
      </c>
      <c r="S13" s="7" t="s">
        <v>7</v>
      </c>
      <c r="T13" s="7" t="s">
        <v>11</v>
      </c>
      <c r="U13" s="7" t="s">
        <v>12</v>
      </c>
      <c r="V13" s="7" t="s">
        <v>13</v>
      </c>
      <c r="W13" s="4"/>
      <c r="Y13" s="3" t="s">
        <v>3</v>
      </c>
      <c r="Z13" s="7" t="s">
        <v>4</v>
      </c>
      <c r="AA13" s="7" t="s">
        <v>7</v>
      </c>
      <c r="AB13" s="7" t="s">
        <v>11</v>
      </c>
      <c r="AC13" s="7" t="s">
        <v>12</v>
      </c>
      <c r="AD13" s="7" t="s">
        <v>13</v>
      </c>
      <c r="AE13" s="4"/>
      <c r="AG13" s="3" t="s">
        <v>3</v>
      </c>
      <c r="AH13" s="7" t="s">
        <v>4</v>
      </c>
      <c r="AI13" s="7" t="s">
        <v>7</v>
      </c>
      <c r="AJ13" s="7" t="s">
        <v>11</v>
      </c>
      <c r="AK13" s="7" t="s">
        <v>12</v>
      </c>
      <c r="AL13" s="7" t="s">
        <v>13</v>
      </c>
      <c r="AM13" s="4"/>
      <c r="AO13" s="3" t="s">
        <v>3</v>
      </c>
      <c r="AP13" s="7" t="s">
        <v>4</v>
      </c>
      <c r="AQ13" s="7" t="s">
        <v>7</v>
      </c>
      <c r="AR13" s="7" t="s">
        <v>11</v>
      </c>
      <c r="AS13" s="7" t="s">
        <v>12</v>
      </c>
      <c r="AT13" s="7" t="s">
        <v>13</v>
      </c>
      <c r="AU13" s="4"/>
      <c r="AW13" s="3" t="s">
        <v>3</v>
      </c>
      <c r="AX13" s="7" t="s">
        <v>4</v>
      </c>
      <c r="AY13" s="7" t="s">
        <v>7</v>
      </c>
      <c r="AZ13" s="7" t="s">
        <v>11</v>
      </c>
      <c r="BA13" s="7" t="s">
        <v>12</v>
      </c>
      <c r="BB13" s="7" t="s">
        <v>13</v>
      </c>
      <c r="BC13" s="4"/>
      <c r="BE13" s="3" t="s">
        <v>3</v>
      </c>
      <c r="BF13" s="7" t="s">
        <v>4</v>
      </c>
      <c r="BG13" s="7" t="s">
        <v>7</v>
      </c>
      <c r="BH13" s="7" t="s">
        <v>11</v>
      </c>
      <c r="BI13" s="7" t="s">
        <v>12</v>
      </c>
      <c r="BJ13" s="7" t="s">
        <v>13</v>
      </c>
      <c r="BK13" s="4"/>
      <c r="BM13" s="3" t="s">
        <v>3</v>
      </c>
      <c r="BN13" s="7" t="s">
        <v>4</v>
      </c>
      <c r="BO13" s="7" t="s">
        <v>7</v>
      </c>
      <c r="BP13" s="7" t="s">
        <v>11</v>
      </c>
      <c r="BQ13" s="7" t="s">
        <v>12</v>
      </c>
      <c r="BR13" s="7" t="s">
        <v>13</v>
      </c>
      <c r="BS13" s="4"/>
    </row>
    <row r="14" spans="1:71" x14ac:dyDescent="0.35">
      <c r="A14" t="s">
        <v>41</v>
      </c>
      <c r="B14" s="4">
        <v>2</v>
      </c>
      <c r="C14" s="4">
        <v>113</v>
      </c>
      <c r="D14" s="6">
        <f>C14/B14</f>
        <v>56.5</v>
      </c>
      <c r="E14" s="4">
        <v>60</v>
      </c>
      <c r="F14" s="4">
        <v>2</v>
      </c>
      <c r="G14" s="4"/>
      <c r="I14" t="s">
        <v>43</v>
      </c>
      <c r="J14" s="4">
        <v>5</v>
      </c>
      <c r="K14" s="4">
        <v>100</v>
      </c>
      <c r="L14" s="6">
        <f>K14/J14</f>
        <v>20</v>
      </c>
      <c r="M14" s="4">
        <v>60</v>
      </c>
      <c r="N14" s="4">
        <v>0</v>
      </c>
      <c r="O14" s="4"/>
      <c r="Q14" t="s">
        <v>41</v>
      </c>
      <c r="R14" s="4">
        <v>10</v>
      </c>
      <c r="S14" s="4">
        <v>83</v>
      </c>
      <c r="T14" s="6">
        <f t="shared" ref="T14:T19" si="0">S14/R14</f>
        <v>8.3000000000000007</v>
      </c>
      <c r="U14" s="4">
        <v>45</v>
      </c>
      <c r="V14" s="4">
        <v>1</v>
      </c>
      <c r="W14" s="4"/>
      <c r="Y14" t="s">
        <v>41</v>
      </c>
      <c r="Z14" s="4">
        <v>6</v>
      </c>
      <c r="AA14" s="4">
        <v>99</v>
      </c>
      <c r="AB14" s="6">
        <f t="shared" ref="AB14:AB15" si="1">AA14/Z14</f>
        <v>16.5</v>
      </c>
      <c r="AC14" s="4">
        <v>55</v>
      </c>
      <c r="AD14" s="4">
        <v>1</v>
      </c>
      <c r="AE14" s="4"/>
      <c r="AG14" t="s">
        <v>40</v>
      </c>
      <c r="AH14" s="4">
        <v>1</v>
      </c>
      <c r="AI14" s="4">
        <v>51</v>
      </c>
      <c r="AJ14" s="6">
        <f>AI14/AH14</f>
        <v>51</v>
      </c>
      <c r="AK14" s="4">
        <v>51</v>
      </c>
      <c r="AL14" s="4">
        <v>1</v>
      </c>
      <c r="AM14" s="4"/>
      <c r="AO14" t="s">
        <v>40</v>
      </c>
      <c r="AP14" s="4">
        <v>4</v>
      </c>
      <c r="AQ14" s="4">
        <v>95</v>
      </c>
      <c r="AR14" s="6">
        <f t="shared" ref="AR14:AR19" si="2">AQ14/AP14</f>
        <v>23.75</v>
      </c>
      <c r="AS14" s="4">
        <v>55</v>
      </c>
      <c r="AT14" s="4">
        <v>2</v>
      </c>
      <c r="AU14" s="4"/>
      <c r="AW14" t="s">
        <v>41</v>
      </c>
      <c r="AX14" s="4">
        <v>10</v>
      </c>
      <c r="AY14" s="4">
        <v>38</v>
      </c>
      <c r="AZ14" s="6">
        <f>AY14/AX14</f>
        <v>3.8</v>
      </c>
      <c r="BA14" s="4">
        <v>12</v>
      </c>
      <c r="BB14" s="4">
        <v>0</v>
      </c>
      <c r="BC14" s="4"/>
      <c r="BE14" t="s">
        <v>42</v>
      </c>
      <c r="BF14" s="4">
        <v>5</v>
      </c>
      <c r="BG14" s="4">
        <v>46</v>
      </c>
      <c r="BH14" s="6">
        <f>BG14/BF14</f>
        <v>9.1999999999999993</v>
      </c>
      <c r="BI14" s="4">
        <v>30</v>
      </c>
      <c r="BJ14" s="4">
        <v>0</v>
      </c>
      <c r="BK14" s="4"/>
      <c r="BM14" t="s">
        <v>41</v>
      </c>
      <c r="BN14" s="4">
        <v>16</v>
      </c>
      <c r="BO14" s="4">
        <v>126</v>
      </c>
      <c r="BP14" s="6">
        <f>BO14/BN14</f>
        <v>7.875</v>
      </c>
      <c r="BQ14" s="4">
        <v>20</v>
      </c>
      <c r="BR14" s="4">
        <v>2</v>
      </c>
      <c r="BS14" s="4"/>
    </row>
    <row r="15" spans="1:71" x14ac:dyDescent="0.35">
      <c r="A15" t="s">
        <v>39</v>
      </c>
      <c r="B15" s="4">
        <v>3</v>
      </c>
      <c r="C15" s="4">
        <v>37</v>
      </c>
      <c r="D15" s="6">
        <f>C15/B15</f>
        <v>12.333333333333334</v>
      </c>
      <c r="E15" s="4">
        <v>15</v>
      </c>
      <c r="F15" s="4">
        <v>0</v>
      </c>
      <c r="G15" s="4"/>
      <c r="I15" t="s">
        <v>41</v>
      </c>
      <c r="J15" s="4">
        <v>10</v>
      </c>
      <c r="K15" s="4">
        <v>86</v>
      </c>
      <c r="L15" s="6">
        <f>K15/J15</f>
        <v>8.6</v>
      </c>
      <c r="M15" s="4">
        <v>25</v>
      </c>
      <c r="N15" s="4">
        <v>2</v>
      </c>
      <c r="O15" s="4"/>
      <c r="Q15" t="s">
        <v>39</v>
      </c>
      <c r="R15" s="4">
        <v>3</v>
      </c>
      <c r="S15" s="4">
        <v>17</v>
      </c>
      <c r="T15" s="6">
        <f t="shared" si="0"/>
        <v>5.666666666666667</v>
      </c>
      <c r="U15" s="4">
        <v>8</v>
      </c>
      <c r="V15" s="4">
        <v>0</v>
      </c>
      <c r="W15" s="4"/>
      <c r="Y15" t="s">
        <v>39</v>
      </c>
      <c r="Z15" s="4">
        <v>4</v>
      </c>
      <c r="AA15" s="4">
        <v>35</v>
      </c>
      <c r="AB15" s="6">
        <f t="shared" si="1"/>
        <v>8.75</v>
      </c>
      <c r="AC15" s="4">
        <v>12</v>
      </c>
      <c r="AD15" s="4">
        <v>0</v>
      </c>
      <c r="AE15" s="4"/>
      <c r="AG15" t="s">
        <v>41</v>
      </c>
      <c r="AH15" s="4">
        <v>6</v>
      </c>
      <c r="AI15" s="4">
        <v>50</v>
      </c>
      <c r="AJ15" s="6">
        <f>AI15/AH15</f>
        <v>8.3333333333333339</v>
      </c>
      <c r="AK15" s="4">
        <v>18</v>
      </c>
      <c r="AL15" s="4">
        <v>1</v>
      </c>
      <c r="AM15" s="4"/>
      <c r="AO15" t="s">
        <v>41</v>
      </c>
      <c r="AP15" s="4">
        <v>6</v>
      </c>
      <c r="AQ15" s="4">
        <v>35</v>
      </c>
      <c r="AR15" s="6">
        <f t="shared" si="2"/>
        <v>5.833333333333333</v>
      </c>
      <c r="AS15" s="4">
        <v>15</v>
      </c>
      <c r="AT15" s="4">
        <v>1</v>
      </c>
      <c r="AU15" s="4"/>
      <c r="AW15" t="s">
        <v>40</v>
      </c>
      <c r="AX15" s="4">
        <v>3</v>
      </c>
      <c r="AY15" s="4">
        <v>38</v>
      </c>
      <c r="AZ15" s="6">
        <f>AY15/AX15</f>
        <v>12.666666666666666</v>
      </c>
      <c r="BA15" s="4">
        <v>20</v>
      </c>
      <c r="BB15" s="4">
        <v>0</v>
      </c>
      <c r="BC15" s="4"/>
      <c r="BE15" t="s">
        <v>41</v>
      </c>
      <c r="BF15" s="4">
        <v>6</v>
      </c>
      <c r="BG15" s="4">
        <v>41</v>
      </c>
      <c r="BH15" s="6">
        <f>BG15/BF15</f>
        <v>6.833333333333333</v>
      </c>
      <c r="BI15" s="4">
        <v>13</v>
      </c>
      <c r="BJ15" s="4">
        <v>1</v>
      </c>
      <c r="BK15" s="4"/>
      <c r="BM15" t="s">
        <v>40</v>
      </c>
      <c r="BN15" s="4">
        <v>3</v>
      </c>
      <c r="BO15" s="4">
        <v>19</v>
      </c>
      <c r="BP15" s="6">
        <f>BO15/BN15</f>
        <v>6.333333333333333</v>
      </c>
      <c r="BQ15" s="4">
        <v>7</v>
      </c>
      <c r="BR15" s="4">
        <v>1</v>
      </c>
      <c r="BS15" s="4"/>
    </row>
    <row r="16" spans="1:71" x14ac:dyDescent="0.35">
      <c r="A16" t="s">
        <v>42</v>
      </c>
      <c r="B16" s="4">
        <v>4</v>
      </c>
      <c r="C16" s="4">
        <v>34</v>
      </c>
      <c r="D16" s="6">
        <f>C16/B16</f>
        <v>8.5</v>
      </c>
      <c r="E16" s="4">
        <v>12</v>
      </c>
      <c r="F16" s="4">
        <v>1</v>
      </c>
      <c r="G16" s="4"/>
      <c r="I16" t="s">
        <v>39</v>
      </c>
      <c r="J16" s="4">
        <v>4</v>
      </c>
      <c r="K16" s="4">
        <v>21</v>
      </c>
      <c r="L16" s="6">
        <f>K16/J16</f>
        <v>5.25</v>
      </c>
      <c r="M16" s="4">
        <v>10</v>
      </c>
      <c r="N16" s="4">
        <v>0</v>
      </c>
      <c r="O16" s="4"/>
      <c r="Q16" t="s">
        <v>43</v>
      </c>
      <c r="R16" s="4">
        <v>3</v>
      </c>
      <c r="S16" s="4">
        <v>5</v>
      </c>
      <c r="T16" s="6">
        <f t="shared" si="0"/>
        <v>1.6666666666666667</v>
      </c>
      <c r="U16" s="4">
        <v>3</v>
      </c>
      <c r="V16" s="4">
        <v>0</v>
      </c>
      <c r="W16" s="4"/>
      <c r="Y16" t="s">
        <v>46</v>
      </c>
      <c r="Z16" s="4">
        <v>2</v>
      </c>
      <c r="AA16" s="4">
        <v>21</v>
      </c>
      <c r="AB16" s="6">
        <f>AA16/Z16</f>
        <v>10.5</v>
      </c>
      <c r="AC16" s="4">
        <v>12</v>
      </c>
      <c r="AD16" s="4">
        <v>0</v>
      </c>
      <c r="AE16" s="4"/>
      <c r="AG16" t="s">
        <v>63</v>
      </c>
      <c r="AH16" s="4">
        <v>3</v>
      </c>
      <c r="AI16" s="4">
        <v>26</v>
      </c>
      <c r="AJ16" s="6">
        <f>AI16/AH16</f>
        <v>8.6666666666666661</v>
      </c>
      <c r="AK16" s="4">
        <v>14</v>
      </c>
      <c r="AL16" s="4">
        <v>0</v>
      </c>
      <c r="AM16" s="4"/>
      <c r="AO16" t="s">
        <v>42</v>
      </c>
      <c r="AP16" s="4">
        <v>3</v>
      </c>
      <c r="AQ16" s="4">
        <v>8</v>
      </c>
      <c r="AR16" s="6">
        <f t="shared" si="2"/>
        <v>2.6666666666666665</v>
      </c>
      <c r="AS16" s="4">
        <v>3</v>
      </c>
      <c r="AT16" s="4">
        <v>0</v>
      </c>
      <c r="AU16" s="4"/>
      <c r="AW16" t="s">
        <v>39</v>
      </c>
      <c r="AX16" s="4">
        <v>4</v>
      </c>
      <c r="AY16" s="4">
        <v>37</v>
      </c>
      <c r="AZ16" s="6">
        <f>AY16/AX16</f>
        <v>9.25</v>
      </c>
      <c r="BA16" s="4">
        <v>15</v>
      </c>
      <c r="BB16" s="4">
        <v>0</v>
      </c>
      <c r="BC16" s="4"/>
      <c r="BE16" t="s">
        <v>40</v>
      </c>
      <c r="BF16" s="4">
        <v>3</v>
      </c>
      <c r="BG16" s="4">
        <v>38</v>
      </c>
      <c r="BH16" s="6">
        <f>BG16/BF16</f>
        <v>12.666666666666666</v>
      </c>
      <c r="BI16" s="4">
        <v>18</v>
      </c>
      <c r="BJ16" s="4">
        <v>0</v>
      </c>
      <c r="BK16" s="4"/>
      <c r="BM16" t="s">
        <v>39</v>
      </c>
      <c r="BN16" s="4">
        <v>2</v>
      </c>
      <c r="BO16" s="4">
        <v>-4</v>
      </c>
      <c r="BP16" s="6">
        <f>BO16/BN16</f>
        <v>-2</v>
      </c>
      <c r="BQ16" s="4">
        <v>1</v>
      </c>
      <c r="BR16" s="4">
        <v>0</v>
      </c>
      <c r="BS16" s="4"/>
    </row>
    <row r="17" spans="1:71" x14ac:dyDescent="0.35">
      <c r="A17" t="s">
        <v>43</v>
      </c>
      <c r="B17" s="4">
        <v>3</v>
      </c>
      <c r="C17" s="4">
        <v>23</v>
      </c>
      <c r="D17" s="6">
        <f>C17/B17</f>
        <v>7.666666666666667</v>
      </c>
      <c r="E17" s="4">
        <v>14</v>
      </c>
      <c r="F17" s="4">
        <v>2</v>
      </c>
      <c r="G17" s="4"/>
      <c r="I17" t="s">
        <v>42</v>
      </c>
      <c r="J17" s="4">
        <v>2</v>
      </c>
      <c r="K17" s="4">
        <v>20</v>
      </c>
      <c r="L17" s="6">
        <f>K17/J17</f>
        <v>10</v>
      </c>
      <c r="M17" s="4">
        <v>16</v>
      </c>
      <c r="N17" s="4">
        <v>0</v>
      </c>
      <c r="O17" s="4"/>
      <c r="Q17" t="s">
        <v>42</v>
      </c>
      <c r="R17" s="4">
        <v>3</v>
      </c>
      <c r="S17" s="4">
        <v>4</v>
      </c>
      <c r="T17" s="6">
        <f t="shared" si="0"/>
        <v>1.3333333333333333</v>
      </c>
      <c r="U17" s="4">
        <v>3</v>
      </c>
      <c r="V17" s="4">
        <v>1</v>
      </c>
      <c r="W17" s="4"/>
      <c r="Y17" t="s">
        <v>43</v>
      </c>
      <c r="Z17" s="4">
        <v>2</v>
      </c>
      <c r="AA17" s="4">
        <v>3</v>
      </c>
      <c r="AB17" s="6">
        <f>AA17/Z17</f>
        <v>1.5</v>
      </c>
      <c r="AC17" s="4">
        <v>5</v>
      </c>
      <c r="AD17" s="4">
        <v>0</v>
      </c>
      <c r="AE17" s="4"/>
      <c r="AG17" t="s">
        <v>39</v>
      </c>
      <c r="AH17" s="4">
        <v>2</v>
      </c>
      <c r="AI17" s="4">
        <v>17</v>
      </c>
      <c r="AJ17" s="6">
        <f>AI17/AH17</f>
        <v>8.5</v>
      </c>
      <c r="AK17" s="4">
        <v>12</v>
      </c>
      <c r="AL17" s="4">
        <v>0</v>
      </c>
      <c r="AM17" s="4"/>
      <c r="AO17" t="s">
        <v>43</v>
      </c>
      <c r="AP17" s="4">
        <v>1</v>
      </c>
      <c r="AQ17" s="4">
        <v>7</v>
      </c>
      <c r="AR17" s="6">
        <f t="shared" si="2"/>
        <v>7</v>
      </c>
      <c r="AS17" s="4">
        <v>7</v>
      </c>
      <c r="AT17" s="4">
        <v>0</v>
      </c>
      <c r="AU17" s="4"/>
      <c r="AW17" t="s">
        <v>43</v>
      </c>
      <c r="AX17" s="4">
        <v>3</v>
      </c>
      <c r="AY17" s="4">
        <v>28</v>
      </c>
      <c r="AZ17" s="6">
        <f t="shared" ref="AZ17" si="3">AY17/AX17</f>
        <v>9.3333333333333339</v>
      </c>
      <c r="BA17" s="4">
        <v>12</v>
      </c>
      <c r="BB17" s="4">
        <v>1</v>
      </c>
      <c r="BC17" s="4"/>
      <c r="BE17" t="s">
        <v>39</v>
      </c>
      <c r="BF17" s="4">
        <v>4</v>
      </c>
      <c r="BG17" s="4">
        <v>13</v>
      </c>
      <c r="BH17" s="6">
        <f>BG17/BF17</f>
        <v>3.25</v>
      </c>
      <c r="BI17" s="4">
        <v>5</v>
      </c>
      <c r="BJ17" s="4">
        <v>0</v>
      </c>
      <c r="BK17" s="4"/>
      <c r="BS17" s="4"/>
    </row>
    <row r="18" spans="1:71" x14ac:dyDescent="0.35">
      <c r="A18" t="s">
        <v>40</v>
      </c>
      <c r="B18" s="4">
        <v>1</v>
      </c>
      <c r="C18" s="4">
        <v>2</v>
      </c>
      <c r="D18" s="6">
        <f>C18/B18</f>
        <v>2</v>
      </c>
      <c r="E18" s="4">
        <v>2</v>
      </c>
      <c r="F18" s="4">
        <v>0</v>
      </c>
      <c r="G18" s="4"/>
      <c r="I18" t="s">
        <v>40</v>
      </c>
      <c r="J18" s="4">
        <v>1</v>
      </c>
      <c r="K18" s="4">
        <v>5</v>
      </c>
      <c r="L18" s="6">
        <f>K18/J18</f>
        <v>5</v>
      </c>
      <c r="M18" s="4">
        <v>5</v>
      </c>
      <c r="N18" s="4">
        <v>0</v>
      </c>
      <c r="O18" s="4"/>
      <c r="Q18" t="s">
        <v>40</v>
      </c>
      <c r="R18" s="4">
        <v>1</v>
      </c>
      <c r="S18" s="4">
        <v>3</v>
      </c>
      <c r="T18" s="6">
        <f t="shared" si="0"/>
        <v>3</v>
      </c>
      <c r="U18" s="4">
        <v>3</v>
      </c>
      <c r="V18" s="4">
        <v>0</v>
      </c>
      <c r="W18" s="4"/>
      <c r="Y18" t="s">
        <v>42</v>
      </c>
      <c r="Z18" s="4">
        <v>1</v>
      </c>
      <c r="AA18" s="4">
        <v>4</v>
      </c>
      <c r="AB18" s="6">
        <f>AA18/Z18</f>
        <v>4</v>
      </c>
      <c r="AC18" s="4">
        <v>4</v>
      </c>
      <c r="AD18" s="4">
        <v>0</v>
      </c>
      <c r="AE18" s="4"/>
      <c r="AG18" t="s">
        <v>43</v>
      </c>
      <c r="AH18" s="4">
        <v>2</v>
      </c>
      <c r="AI18" s="4">
        <v>14</v>
      </c>
      <c r="AJ18" s="6">
        <f>AI18/AH18</f>
        <v>7</v>
      </c>
      <c r="AK18" s="4">
        <v>8</v>
      </c>
      <c r="AL18" s="4">
        <v>0</v>
      </c>
      <c r="AM18" s="4"/>
      <c r="AO18" t="s">
        <v>39</v>
      </c>
      <c r="AP18" s="4">
        <v>1</v>
      </c>
      <c r="AQ18" s="4">
        <v>3</v>
      </c>
      <c r="AR18" s="6">
        <f t="shared" si="2"/>
        <v>3</v>
      </c>
      <c r="AS18" s="4">
        <v>3</v>
      </c>
      <c r="AT18" s="4">
        <v>0</v>
      </c>
      <c r="AU18" s="4"/>
      <c r="AW18" t="s">
        <v>42</v>
      </c>
      <c r="AX18" s="4">
        <v>2</v>
      </c>
      <c r="AY18" s="4">
        <v>2</v>
      </c>
      <c r="AZ18" s="6">
        <f>AY18/AX18</f>
        <v>1</v>
      </c>
      <c r="BA18" s="4">
        <v>4</v>
      </c>
      <c r="BB18" s="4">
        <v>0</v>
      </c>
      <c r="BC18" s="4"/>
      <c r="BE18" t="s">
        <v>43</v>
      </c>
      <c r="BF18" s="4">
        <v>3</v>
      </c>
      <c r="BG18" s="4">
        <v>9</v>
      </c>
      <c r="BH18" s="6">
        <f t="shared" ref="BH18" si="4">BG18/BF18</f>
        <v>3</v>
      </c>
      <c r="BI18" s="4">
        <v>6</v>
      </c>
      <c r="BJ18" s="4">
        <v>0</v>
      </c>
      <c r="BK18" s="4"/>
      <c r="BN18" s="4"/>
      <c r="BO18" s="4"/>
      <c r="BP18" s="6"/>
      <c r="BQ18" s="4"/>
      <c r="BR18" s="4"/>
      <c r="BS18" s="4"/>
    </row>
    <row r="19" spans="1:71" x14ac:dyDescent="0.35">
      <c r="Q19" t="s">
        <v>46</v>
      </c>
      <c r="R19" s="4">
        <v>1</v>
      </c>
      <c r="S19" s="4">
        <v>-1</v>
      </c>
      <c r="T19" s="6">
        <f t="shared" si="0"/>
        <v>-1</v>
      </c>
      <c r="U19" s="4">
        <v>-1</v>
      </c>
      <c r="V19" s="4">
        <v>0</v>
      </c>
      <c r="Y19" t="s">
        <v>40</v>
      </c>
      <c r="Z19" s="4">
        <v>2</v>
      </c>
      <c r="AA19" s="4">
        <v>4</v>
      </c>
      <c r="AB19" s="6">
        <f>AA19/Z19</f>
        <v>2</v>
      </c>
      <c r="AC19" s="4">
        <v>4</v>
      </c>
      <c r="AD19" s="4">
        <v>0</v>
      </c>
      <c r="AO19" t="s">
        <v>46</v>
      </c>
      <c r="AP19" s="4">
        <v>1</v>
      </c>
      <c r="AQ19" s="4">
        <v>0</v>
      </c>
      <c r="AR19" s="6">
        <f t="shared" si="2"/>
        <v>0</v>
      </c>
      <c r="AS19" s="4">
        <v>0</v>
      </c>
      <c r="AT19" s="4">
        <v>0</v>
      </c>
      <c r="BE19" t="s">
        <v>46</v>
      </c>
      <c r="BF19" s="4">
        <v>1</v>
      </c>
      <c r="BG19" s="4">
        <v>2</v>
      </c>
      <c r="BH19" s="6">
        <f>BG19/BF19</f>
        <v>2</v>
      </c>
      <c r="BI19" s="4">
        <v>2</v>
      </c>
      <c r="BJ19" s="4">
        <v>0</v>
      </c>
      <c r="BN19" s="4"/>
      <c r="BO19" s="4"/>
      <c r="BP19" s="6"/>
      <c r="BQ19" s="4"/>
      <c r="BR19" s="4"/>
    </row>
    <row r="20" spans="1:71" x14ac:dyDescent="0.35">
      <c r="R20" s="4"/>
      <c r="S20" s="4"/>
      <c r="T20" s="6"/>
      <c r="U20" s="4"/>
      <c r="V20" s="4"/>
      <c r="Z20" s="4"/>
      <c r="AA20" s="4"/>
      <c r="AB20" s="6"/>
      <c r="AC20" s="4"/>
      <c r="AD20" s="4"/>
      <c r="AP20" s="4"/>
      <c r="AQ20" s="4"/>
      <c r="AR20" s="6"/>
      <c r="AS20" s="4"/>
      <c r="AT20" s="4"/>
      <c r="BE20" t="s">
        <v>63</v>
      </c>
      <c r="BF20" s="4">
        <v>2</v>
      </c>
      <c r="BG20" s="4">
        <v>-6</v>
      </c>
      <c r="BH20" s="6">
        <f>BG20/BF20</f>
        <v>-3</v>
      </c>
      <c r="BI20" s="4">
        <v>-3</v>
      </c>
      <c r="BJ20" s="4">
        <v>0</v>
      </c>
      <c r="BN20" s="4"/>
      <c r="BO20" s="4"/>
      <c r="BP20" s="6"/>
      <c r="BQ20" s="4"/>
      <c r="BR20" s="4"/>
    </row>
    <row r="21" spans="1:71" x14ac:dyDescent="0.35">
      <c r="B21" s="4"/>
      <c r="C21" s="4"/>
      <c r="D21" s="6"/>
      <c r="E21" s="4"/>
      <c r="F21" s="4"/>
      <c r="G21" s="4"/>
      <c r="O21" s="4"/>
      <c r="W21" s="4"/>
      <c r="AE21" s="4"/>
      <c r="AM21" s="4"/>
      <c r="AU21" s="4"/>
      <c r="BC21" s="4"/>
      <c r="BK21" s="4"/>
      <c r="BS21" s="4"/>
    </row>
    <row r="22" spans="1:71" ht="15.5" x14ac:dyDescent="0.35">
      <c r="A22" s="2" t="s">
        <v>14</v>
      </c>
      <c r="B22" s="4"/>
      <c r="C22" s="4"/>
      <c r="D22" s="4"/>
      <c r="E22" s="4"/>
      <c r="F22" s="4"/>
      <c r="G22" s="4"/>
      <c r="I22" s="2" t="s">
        <v>14</v>
      </c>
      <c r="J22" s="4"/>
      <c r="K22" s="4"/>
      <c r="L22" s="4"/>
      <c r="M22" s="4"/>
      <c r="N22" s="4"/>
      <c r="O22" s="4"/>
      <c r="Q22" s="2" t="s">
        <v>14</v>
      </c>
      <c r="R22" s="4"/>
      <c r="S22" s="4"/>
      <c r="T22" s="4"/>
      <c r="U22" s="4"/>
      <c r="V22" s="4"/>
      <c r="W22" s="4"/>
      <c r="Y22" s="2" t="s">
        <v>14</v>
      </c>
      <c r="Z22" s="4"/>
      <c r="AA22" s="4"/>
      <c r="AB22" s="4"/>
      <c r="AC22" s="4"/>
      <c r="AD22" s="4"/>
      <c r="AE22" s="4"/>
      <c r="AG22" s="2" t="s">
        <v>14</v>
      </c>
      <c r="AH22" s="4"/>
      <c r="AI22" s="4"/>
      <c r="AJ22" s="4"/>
      <c r="AK22" s="4"/>
      <c r="AL22" s="4"/>
      <c r="AM22" s="4"/>
      <c r="AO22" s="2" t="s">
        <v>14</v>
      </c>
      <c r="AP22" s="4"/>
      <c r="AQ22" s="4"/>
      <c r="AR22" s="4"/>
      <c r="AS22" s="4"/>
      <c r="AT22" s="4"/>
      <c r="AU22" s="4"/>
      <c r="AW22" s="2" t="s">
        <v>14</v>
      </c>
      <c r="AX22" s="4"/>
      <c r="AY22" s="4"/>
      <c r="AZ22" s="4"/>
      <c r="BA22" s="4"/>
      <c r="BB22" s="4"/>
      <c r="BC22" s="4"/>
      <c r="BE22" s="2" t="s">
        <v>14</v>
      </c>
      <c r="BF22" s="4"/>
      <c r="BG22" s="4"/>
      <c r="BH22" s="4"/>
      <c r="BI22" s="4"/>
      <c r="BJ22" s="4"/>
      <c r="BK22" s="4"/>
      <c r="BM22" s="2" t="s">
        <v>14</v>
      </c>
      <c r="BN22" s="4"/>
      <c r="BO22" s="4"/>
      <c r="BP22" s="4"/>
      <c r="BQ22" s="4"/>
      <c r="BR22" s="4"/>
      <c r="BS22" s="4"/>
    </row>
    <row r="23" spans="1:71" x14ac:dyDescent="0.35">
      <c r="A23" s="3" t="s">
        <v>3</v>
      </c>
      <c r="B23" s="7" t="s">
        <v>15</v>
      </c>
      <c r="C23" s="7" t="s">
        <v>7</v>
      </c>
      <c r="D23" s="7" t="s">
        <v>11</v>
      </c>
      <c r="E23" s="7" t="s">
        <v>12</v>
      </c>
      <c r="F23" s="7" t="s">
        <v>13</v>
      </c>
      <c r="G23" s="4"/>
      <c r="I23" s="3" t="s">
        <v>3</v>
      </c>
      <c r="J23" s="7" t="s">
        <v>15</v>
      </c>
      <c r="K23" s="7" t="s">
        <v>7</v>
      </c>
      <c r="L23" s="7" t="s">
        <v>11</v>
      </c>
      <c r="M23" s="7" t="s">
        <v>12</v>
      </c>
      <c r="N23" s="7" t="s">
        <v>13</v>
      </c>
      <c r="O23" s="4"/>
      <c r="Q23" s="3" t="s">
        <v>3</v>
      </c>
      <c r="R23" s="7" t="s">
        <v>15</v>
      </c>
      <c r="S23" s="7" t="s">
        <v>7</v>
      </c>
      <c r="T23" s="7" t="s">
        <v>11</v>
      </c>
      <c r="U23" s="7" t="s">
        <v>12</v>
      </c>
      <c r="V23" s="7" t="s">
        <v>13</v>
      </c>
      <c r="W23" s="4"/>
      <c r="Y23" s="3" t="s">
        <v>3</v>
      </c>
      <c r="Z23" s="7" t="s">
        <v>15</v>
      </c>
      <c r="AA23" s="7" t="s">
        <v>7</v>
      </c>
      <c r="AB23" s="7" t="s">
        <v>11</v>
      </c>
      <c r="AC23" s="7" t="s">
        <v>12</v>
      </c>
      <c r="AD23" s="7" t="s">
        <v>13</v>
      </c>
      <c r="AE23" s="4"/>
      <c r="AG23" s="3" t="s">
        <v>3</v>
      </c>
      <c r="AH23" s="7" t="s">
        <v>15</v>
      </c>
      <c r="AI23" s="7" t="s">
        <v>7</v>
      </c>
      <c r="AJ23" s="7" t="s">
        <v>11</v>
      </c>
      <c r="AK23" s="7" t="s">
        <v>12</v>
      </c>
      <c r="AL23" s="7" t="s">
        <v>13</v>
      </c>
      <c r="AM23" s="4"/>
      <c r="AO23" s="3" t="s">
        <v>3</v>
      </c>
      <c r="AP23" s="7" t="s">
        <v>15</v>
      </c>
      <c r="AQ23" s="7" t="s">
        <v>7</v>
      </c>
      <c r="AR23" s="7" t="s">
        <v>11</v>
      </c>
      <c r="AS23" s="7" t="s">
        <v>12</v>
      </c>
      <c r="AT23" s="7" t="s">
        <v>13</v>
      </c>
      <c r="AU23" s="4"/>
      <c r="AW23" s="3" t="s">
        <v>3</v>
      </c>
      <c r="AX23" s="7" t="s">
        <v>15</v>
      </c>
      <c r="AY23" s="7" t="s">
        <v>7</v>
      </c>
      <c r="AZ23" s="7" t="s">
        <v>11</v>
      </c>
      <c r="BA23" s="7" t="s">
        <v>12</v>
      </c>
      <c r="BB23" s="7" t="s">
        <v>13</v>
      </c>
      <c r="BC23" s="4"/>
      <c r="BE23" s="3" t="s">
        <v>3</v>
      </c>
      <c r="BF23" s="7" t="s">
        <v>15</v>
      </c>
      <c r="BG23" s="7" t="s">
        <v>7</v>
      </c>
      <c r="BH23" s="7" t="s">
        <v>11</v>
      </c>
      <c r="BI23" s="7" t="s">
        <v>12</v>
      </c>
      <c r="BJ23" s="7" t="s">
        <v>13</v>
      </c>
      <c r="BK23" s="4"/>
      <c r="BM23" s="3" t="s">
        <v>3</v>
      </c>
      <c r="BN23" s="7" t="s">
        <v>15</v>
      </c>
      <c r="BO23" s="7" t="s">
        <v>7</v>
      </c>
      <c r="BP23" s="7" t="s">
        <v>11</v>
      </c>
      <c r="BQ23" s="7" t="s">
        <v>12</v>
      </c>
      <c r="BR23" s="7" t="s">
        <v>13</v>
      </c>
      <c r="BS23" s="4"/>
    </row>
    <row r="24" spans="1:71" x14ac:dyDescent="0.35">
      <c r="A24" t="s">
        <v>44</v>
      </c>
      <c r="B24" s="4">
        <v>2</v>
      </c>
      <c r="C24" s="4">
        <v>82</v>
      </c>
      <c r="D24" s="6">
        <f>C24/B24</f>
        <v>41</v>
      </c>
      <c r="E24" s="4">
        <v>65</v>
      </c>
      <c r="F24" s="4">
        <v>1</v>
      </c>
      <c r="G24" s="4"/>
      <c r="I24" t="s">
        <v>44</v>
      </c>
      <c r="J24" s="4">
        <v>1</v>
      </c>
      <c r="K24" s="4">
        <v>45</v>
      </c>
      <c r="L24" s="6">
        <f>K24/J24</f>
        <v>45</v>
      </c>
      <c r="M24" s="4">
        <v>45</v>
      </c>
      <c r="N24" s="4">
        <v>0</v>
      </c>
      <c r="O24" s="4"/>
      <c r="Q24" t="s">
        <v>43</v>
      </c>
      <c r="R24" s="4">
        <v>1</v>
      </c>
      <c r="S24" s="4">
        <v>70</v>
      </c>
      <c r="T24" s="6">
        <f>S24/R24</f>
        <v>70</v>
      </c>
      <c r="U24" s="4">
        <v>70</v>
      </c>
      <c r="V24" s="4">
        <v>0</v>
      </c>
      <c r="W24" s="4"/>
      <c r="Y24" t="s">
        <v>44</v>
      </c>
      <c r="Z24" s="4">
        <v>1</v>
      </c>
      <c r="AA24" s="4">
        <v>55</v>
      </c>
      <c r="AB24" s="6">
        <f>AA24/Z24</f>
        <v>55</v>
      </c>
      <c r="AC24" s="4">
        <v>55</v>
      </c>
      <c r="AD24" s="4">
        <v>1</v>
      </c>
      <c r="AE24" s="4"/>
      <c r="AG24" t="s">
        <v>45</v>
      </c>
      <c r="AH24" s="4">
        <v>1</v>
      </c>
      <c r="AI24" s="4">
        <v>37</v>
      </c>
      <c r="AJ24" s="6">
        <f>AI24/AH24</f>
        <v>37</v>
      </c>
      <c r="AK24" s="4">
        <v>37</v>
      </c>
      <c r="AL24" s="4">
        <v>1</v>
      </c>
      <c r="AM24" s="4"/>
      <c r="AO24" t="s">
        <v>43</v>
      </c>
      <c r="AP24" s="4">
        <v>2</v>
      </c>
      <c r="AQ24" s="4">
        <v>45</v>
      </c>
      <c r="AR24" s="13">
        <f t="shared" ref="AR24:AR30" si="5">AQ24/AP24</f>
        <v>22.5</v>
      </c>
      <c r="AS24" s="4">
        <v>35</v>
      </c>
      <c r="AT24" s="4">
        <v>1</v>
      </c>
      <c r="AU24" s="4"/>
      <c r="AW24" t="s">
        <v>45</v>
      </c>
      <c r="AX24" s="4">
        <v>3</v>
      </c>
      <c r="AY24" s="4">
        <v>63</v>
      </c>
      <c r="AZ24" s="6">
        <f>AY24/AX24</f>
        <v>21</v>
      </c>
      <c r="BA24" s="4">
        <v>25</v>
      </c>
      <c r="BB24" s="4">
        <v>2</v>
      </c>
      <c r="BC24" s="4"/>
      <c r="BE24" t="s">
        <v>45</v>
      </c>
      <c r="BF24" s="4">
        <v>1</v>
      </c>
      <c r="BG24" s="4">
        <v>53</v>
      </c>
      <c r="BH24" s="6">
        <f>BG24/BF24</f>
        <v>53</v>
      </c>
      <c r="BI24" s="4">
        <v>53</v>
      </c>
      <c r="BJ24" s="4">
        <v>1</v>
      </c>
      <c r="BK24" s="4"/>
      <c r="BM24" t="s">
        <v>44</v>
      </c>
      <c r="BN24" s="4">
        <v>5</v>
      </c>
      <c r="BO24" s="4">
        <v>130</v>
      </c>
      <c r="BP24" s="6">
        <f>BO24/BN24</f>
        <v>26</v>
      </c>
      <c r="BQ24" s="4">
        <v>60</v>
      </c>
      <c r="BR24" s="4">
        <v>1</v>
      </c>
      <c r="BS24" s="4"/>
    </row>
    <row r="25" spans="1:71" x14ac:dyDescent="0.35">
      <c r="B25" s="4"/>
      <c r="C25" s="4"/>
      <c r="D25" s="6"/>
      <c r="E25" s="4"/>
      <c r="F25" s="4"/>
      <c r="G25" s="4"/>
      <c r="I25" t="s">
        <v>42</v>
      </c>
      <c r="J25" s="4">
        <v>2</v>
      </c>
      <c r="K25" s="4">
        <v>37</v>
      </c>
      <c r="L25" s="6">
        <f>K25/J25</f>
        <v>18.5</v>
      </c>
      <c r="M25" s="4">
        <v>20</v>
      </c>
      <c r="N25" s="4">
        <v>0</v>
      </c>
      <c r="O25" s="4"/>
      <c r="Q25" t="s">
        <v>44</v>
      </c>
      <c r="R25" s="4">
        <v>2</v>
      </c>
      <c r="S25" s="4">
        <v>62</v>
      </c>
      <c r="T25" s="6">
        <f>S25/R25</f>
        <v>31</v>
      </c>
      <c r="U25" s="4">
        <v>45</v>
      </c>
      <c r="V25" s="4">
        <v>0</v>
      </c>
      <c r="W25" s="4"/>
      <c r="Y25" t="s">
        <v>45</v>
      </c>
      <c r="Z25" s="4">
        <v>1</v>
      </c>
      <c r="AA25" s="4">
        <v>41</v>
      </c>
      <c r="AB25" s="6">
        <f>AA25/Z25</f>
        <v>41</v>
      </c>
      <c r="AC25" s="4">
        <v>41</v>
      </c>
      <c r="AD25" s="4">
        <v>1</v>
      </c>
      <c r="AE25" s="4"/>
      <c r="AG25" t="s">
        <v>44</v>
      </c>
      <c r="AH25" s="4">
        <v>1</v>
      </c>
      <c r="AI25" s="4">
        <v>22</v>
      </c>
      <c r="AJ25" s="6">
        <f>AI25/AH25</f>
        <v>22</v>
      </c>
      <c r="AK25" s="4">
        <v>22</v>
      </c>
      <c r="AL25" s="4">
        <v>0</v>
      </c>
      <c r="AM25" s="4"/>
      <c r="AO25" t="s">
        <v>44</v>
      </c>
      <c r="AP25" s="4">
        <v>1</v>
      </c>
      <c r="AQ25" s="4">
        <v>26</v>
      </c>
      <c r="AR25" s="6">
        <f t="shared" si="5"/>
        <v>26</v>
      </c>
      <c r="AS25" s="4">
        <v>26</v>
      </c>
      <c r="AT25" s="4">
        <v>0</v>
      </c>
      <c r="AU25" s="4"/>
      <c r="AW25" t="s">
        <v>43</v>
      </c>
      <c r="AX25" s="4">
        <v>1</v>
      </c>
      <c r="AY25" s="4">
        <v>43</v>
      </c>
      <c r="AZ25" s="13">
        <f>AY25/AX25</f>
        <v>43</v>
      </c>
      <c r="BA25" s="4">
        <v>43</v>
      </c>
      <c r="BB25" s="4">
        <v>0</v>
      </c>
      <c r="BC25" s="4"/>
      <c r="BE25" t="s">
        <v>43</v>
      </c>
      <c r="BF25" s="4">
        <v>2</v>
      </c>
      <c r="BG25" s="4">
        <v>58</v>
      </c>
      <c r="BH25" s="13">
        <f>BG25/BF25</f>
        <v>29</v>
      </c>
      <c r="BI25" s="4">
        <v>50</v>
      </c>
      <c r="BJ25" s="4">
        <v>1</v>
      </c>
      <c r="BK25" s="4"/>
      <c r="BM25" t="s">
        <v>45</v>
      </c>
      <c r="BN25" s="4">
        <v>2</v>
      </c>
      <c r="BO25" s="4">
        <v>49</v>
      </c>
      <c r="BP25" s="6">
        <f>BO25/BN25</f>
        <v>24.5</v>
      </c>
      <c r="BQ25" s="4">
        <v>35</v>
      </c>
      <c r="BR25" s="4">
        <v>1</v>
      </c>
      <c r="BS25" s="4"/>
    </row>
    <row r="26" spans="1:71" x14ac:dyDescent="0.35">
      <c r="B26" s="4"/>
      <c r="C26" s="4"/>
      <c r="D26" s="6"/>
      <c r="E26" s="4"/>
      <c r="F26" s="4"/>
      <c r="G26" s="4"/>
      <c r="I26" t="s">
        <v>43</v>
      </c>
      <c r="J26" s="4">
        <v>2</v>
      </c>
      <c r="K26" s="4">
        <v>36</v>
      </c>
      <c r="L26" s="6">
        <f>K26/J26</f>
        <v>18</v>
      </c>
      <c r="M26" s="4">
        <v>28</v>
      </c>
      <c r="N26" s="4">
        <v>2</v>
      </c>
      <c r="O26" s="4"/>
      <c r="Q26" t="s">
        <v>45</v>
      </c>
      <c r="R26" s="4">
        <v>3</v>
      </c>
      <c r="S26" s="4">
        <v>57</v>
      </c>
      <c r="T26" s="6">
        <f>S26/R26</f>
        <v>19</v>
      </c>
      <c r="U26" s="4">
        <v>35</v>
      </c>
      <c r="V26" s="4">
        <v>2</v>
      </c>
      <c r="W26" s="4"/>
      <c r="Y26" t="s">
        <v>42</v>
      </c>
      <c r="Z26" s="4">
        <v>1</v>
      </c>
      <c r="AA26" s="4">
        <v>23</v>
      </c>
      <c r="AB26" s="6">
        <f>AA26/Z26</f>
        <v>23</v>
      </c>
      <c r="AC26" s="4">
        <v>23</v>
      </c>
      <c r="AD26" s="4">
        <v>0</v>
      </c>
      <c r="AE26" s="4"/>
      <c r="AG26" t="s">
        <v>43</v>
      </c>
      <c r="AH26" s="4">
        <v>2</v>
      </c>
      <c r="AI26" s="4">
        <v>16</v>
      </c>
      <c r="AJ26" s="13">
        <f>AI26/AH26</f>
        <v>8</v>
      </c>
      <c r="AK26" s="4">
        <v>18</v>
      </c>
      <c r="AL26" s="4">
        <v>1</v>
      </c>
      <c r="AM26" s="4"/>
      <c r="AO26" t="s">
        <v>45</v>
      </c>
      <c r="AP26" s="4">
        <v>1</v>
      </c>
      <c r="AQ26" s="4">
        <v>14</v>
      </c>
      <c r="AR26" s="6">
        <f t="shared" si="5"/>
        <v>14</v>
      </c>
      <c r="AS26" s="4">
        <v>14</v>
      </c>
      <c r="AT26" s="4">
        <v>1</v>
      </c>
      <c r="AU26" s="4"/>
      <c r="AW26" t="s">
        <v>44</v>
      </c>
      <c r="AX26" s="4">
        <v>1</v>
      </c>
      <c r="AY26" s="4">
        <v>35</v>
      </c>
      <c r="AZ26" s="6">
        <f>AY26/AX26</f>
        <v>35</v>
      </c>
      <c r="BA26" s="4">
        <v>35</v>
      </c>
      <c r="BB26" s="4">
        <v>0</v>
      </c>
      <c r="BC26" s="4"/>
      <c r="BE26" t="s">
        <v>44</v>
      </c>
      <c r="BF26" s="4">
        <v>2</v>
      </c>
      <c r="BG26" s="4">
        <v>19</v>
      </c>
      <c r="BH26" s="6">
        <f>BG26/BF26</f>
        <v>9.5</v>
      </c>
      <c r="BI26" s="4">
        <v>10</v>
      </c>
      <c r="BJ26" s="4">
        <v>0</v>
      </c>
      <c r="BK26" s="4"/>
      <c r="BM26" t="s">
        <v>42</v>
      </c>
      <c r="BN26" s="4">
        <v>1</v>
      </c>
      <c r="BO26" s="4">
        <v>13</v>
      </c>
      <c r="BP26" s="6">
        <f>BO26/BN26</f>
        <v>13</v>
      </c>
      <c r="BQ26" s="4">
        <v>13</v>
      </c>
      <c r="BR26" s="4">
        <v>0</v>
      </c>
      <c r="BS26" s="4"/>
    </row>
    <row r="27" spans="1:71" x14ac:dyDescent="0.35">
      <c r="B27" s="4"/>
      <c r="C27" s="4"/>
      <c r="D27" s="6"/>
      <c r="E27" s="4"/>
      <c r="F27" s="4"/>
      <c r="G27" s="4"/>
      <c r="I27" t="s">
        <v>45</v>
      </c>
      <c r="J27" s="4">
        <v>1</v>
      </c>
      <c r="K27" s="4">
        <v>20</v>
      </c>
      <c r="L27" s="6">
        <f>K27/J27</f>
        <v>20</v>
      </c>
      <c r="M27" s="4">
        <v>20</v>
      </c>
      <c r="N27" s="4">
        <v>0</v>
      </c>
      <c r="O27" s="4"/>
      <c r="W27" s="4"/>
      <c r="Y27" t="s">
        <v>46</v>
      </c>
      <c r="Z27" s="4">
        <v>1</v>
      </c>
      <c r="AA27" s="4">
        <v>12</v>
      </c>
      <c r="AB27" s="13">
        <f>AA27/Z27</f>
        <v>12</v>
      </c>
      <c r="AC27" s="4">
        <v>12</v>
      </c>
      <c r="AD27" s="4">
        <v>1</v>
      </c>
      <c r="AE27" s="4"/>
      <c r="AG27" t="s">
        <v>41</v>
      </c>
      <c r="AH27" s="4">
        <v>1</v>
      </c>
      <c r="AI27" s="4">
        <v>3</v>
      </c>
      <c r="AJ27" s="6">
        <f>AI27/AH27</f>
        <v>3</v>
      </c>
      <c r="AK27" s="4">
        <v>3</v>
      </c>
      <c r="AL27" s="4">
        <v>0</v>
      </c>
      <c r="AM27" s="4"/>
      <c r="AO27" t="s">
        <v>41</v>
      </c>
      <c r="AP27" s="4">
        <v>2</v>
      </c>
      <c r="AQ27" s="4">
        <v>7</v>
      </c>
      <c r="AR27" s="6">
        <f t="shared" si="5"/>
        <v>3.5</v>
      </c>
      <c r="AS27" s="4">
        <v>4</v>
      </c>
      <c r="AT27" s="4">
        <v>0</v>
      </c>
      <c r="AU27" s="4"/>
      <c r="BC27" s="4"/>
      <c r="BE27" t="s">
        <v>42</v>
      </c>
      <c r="BF27" s="4">
        <v>1</v>
      </c>
      <c r="BG27" s="4">
        <v>16</v>
      </c>
      <c r="BH27" s="6">
        <f>BG27/BF27</f>
        <v>16</v>
      </c>
      <c r="BI27" s="4">
        <v>16</v>
      </c>
      <c r="BJ27" s="4">
        <v>1</v>
      </c>
      <c r="BK27" s="4"/>
      <c r="BS27" s="4"/>
    </row>
    <row r="28" spans="1:71" x14ac:dyDescent="0.35">
      <c r="B28" s="4"/>
      <c r="C28" s="4"/>
      <c r="D28" s="6"/>
      <c r="E28" s="4"/>
      <c r="F28" s="4"/>
      <c r="G28" s="4"/>
      <c r="O28" s="4"/>
      <c r="W28" s="4"/>
      <c r="Y28" t="s">
        <v>41</v>
      </c>
      <c r="Z28" s="4">
        <v>1</v>
      </c>
      <c r="AA28" s="4">
        <v>2</v>
      </c>
      <c r="AB28" s="6">
        <f>AA28/Z28</f>
        <v>2</v>
      </c>
      <c r="AC28" s="4">
        <v>2</v>
      </c>
      <c r="AD28" s="4">
        <v>0</v>
      </c>
      <c r="AE28" s="4"/>
      <c r="AM28" s="4"/>
      <c r="AO28" t="s">
        <v>46</v>
      </c>
      <c r="AP28" s="4">
        <v>1</v>
      </c>
      <c r="AQ28" s="4">
        <v>7</v>
      </c>
      <c r="AR28" s="6">
        <f t="shared" si="5"/>
        <v>7</v>
      </c>
      <c r="AS28" s="4">
        <v>7</v>
      </c>
      <c r="AT28" s="4">
        <v>0</v>
      </c>
      <c r="AU28" s="4"/>
      <c r="AX28" s="4"/>
      <c r="AY28" s="4"/>
      <c r="AZ28" s="6"/>
      <c r="BA28" s="4"/>
      <c r="BB28" s="4"/>
      <c r="BC28" s="4"/>
      <c r="BF28" s="4"/>
      <c r="BG28" s="4"/>
      <c r="BH28" s="6"/>
      <c r="BI28" s="4"/>
      <c r="BJ28" s="4"/>
      <c r="BK28" s="4"/>
      <c r="BN28" s="4"/>
      <c r="BO28" s="4"/>
      <c r="BP28" s="6"/>
      <c r="BQ28" s="4"/>
      <c r="BR28" s="4"/>
      <c r="BS28" s="4"/>
    </row>
    <row r="29" spans="1:71" x14ac:dyDescent="0.35">
      <c r="B29" s="4"/>
      <c r="C29" s="4"/>
      <c r="D29" s="6"/>
      <c r="E29" s="4"/>
      <c r="F29" s="4"/>
      <c r="G29" s="4"/>
      <c r="O29" s="4"/>
      <c r="W29" s="4"/>
      <c r="Z29" s="4"/>
      <c r="AA29" s="4"/>
      <c r="AB29" s="6"/>
      <c r="AC29" s="4"/>
      <c r="AD29" s="4"/>
      <c r="AE29" s="4"/>
      <c r="AM29" s="4"/>
      <c r="AO29" t="s">
        <v>42</v>
      </c>
      <c r="AP29" s="4">
        <v>2</v>
      </c>
      <c r="AQ29" s="4">
        <v>6</v>
      </c>
      <c r="AR29" s="6">
        <f t="shared" si="5"/>
        <v>3</v>
      </c>
      <c r="AS29" s="4">
        <v>4</v>
      </c>
      <c r="AT29" s="4">
        <v>0</v>
      </c>
      <c r="AU29" s="4"/>
      <c r="AX29" s="4"/>
      <c r="AY29" s="4"/>
      <c r="AZ29" s="6"/>
      <c r="BA29" s="4"/>
      <c r="BB29" s="4"/>
      <c r="BC29" s="4"/>
      <c r="BF29" s="4"/>
      <c r="BG29" s="4"/>
      <c r="BH29" s="6"/>
      <c r="BI29" s="4"/>
      <c r="BJ29" s="4"/>
      <c r="BK29" s="4"/>
      <c r="BN29" s="4"/>
      <c r="BO29" s="4"/>
      <c r="BP29" s="6"/>
      <c r="BQ29" s="4"/>
      <c r="BR29" s="4"/>
      <c r="BS29" s="4"/>
    </row>
    <row r="30" spans="1:71" x14ac:dyDescent="0.35">
      <c r="B30" s="4"/>
      <c r="C30" s="4"/>
      <c r="D30" s="6"/>
      <c r="E30" s="4"/>
      <c r="F30" s="4"/>
      <c r="G30" s="4"/>
      <c r="O30" s="4"/>
      <c r="W30" s="4"/>
      <c r="Z30" s="4"/>
      <c r="AA30" s="4"/>
      <c r="AB30" s="6"/>
      <c r="AC30" s="4"/>
      <c r="AD30" s="4"/>
      <c r="AE30" s="4"/>
      <c r="AM30" s="4"/>
      <c r="AO30" t="s">
        <v>39</v>
      </c>
      <c r="AP30" s="4">
        <v>1</v>
      </c>
      <c r="AQ30" s="4">
        <v>0</v>
      </c>
      <c r="AR30" s="6">
        <f t="shared" si="5"/>
        <v>0</v>
      </c>
      <c r="AS30" s="4">
        <v>0</v>
      </c>
      <c r="AT30" s="4">
        <v>0</v>
      </c>
      <c r="AU30" s="4"/>
      <c r="AX30" s="4"/>
      <c r="AY30" s="4"/>
      <c r="AZ30" s="6"/>
      <c r="BA30" s="4"/>
      <c r="BB30" s="4"/>
      <c r="BC30" s="4"/>
      <c r="BF30" s="4"/>
      <c r="BG30" s="4"/>
      <c r="BH30" s="6"/>
      <c r="BI30" s="4"/>
      <c r="BJ30" s="4"/>
      <c r="BK30" s="4"/>
      <c r="BN30" s="4"/>
      <c r="BO30" s="4"/>
      <c r="BP30" s="6"/>
      <c r="BQ30" s="4"/>
      <c r="BR30" s="4"/>
      <c r="BS30" s="4"/>
    </row>
    <row r="31" spans="1:71" x14ac:dyDescent="0.35">
      <c r="B31" s="4"/>
      <c r="C31" s="4"/>
      <c r="D31" s="6"/>
      <c r="E31" s="4"/>
      <c r="F31" s="4"/>
      <c r="G31" s="4"/>
      <c r="O31" s="4"/>
      <c r="W31" s="4"/>
      <c r="AE31" s="4"/>
      <c r="AM31" s="4"/>
      <c r="AU31" s="4"/>
      <c r="BC31" s="4"/>
      <c r="BK31" s="4"/>
      <c r="BS31" s="4"/>
    </row>
    <row r="32" spans="1:71" ht="15.5" x14ac:dyDescent="0.35">
      <c r="A32" s="2" t="s">
        <v>16</v>
      </c>
      <c r="B32" s="4"/>
      <c r="C32" s="4"/>
      <c r="D32" s="4"/>
      <c r="E32" s="4"/>
      <c r="F32" s="4"/>
      <c r="G32" s="4"/>
      <c r="I32" s="2" t="s">
        <v>16</v>
      </c>
      <c r="J32" s="4"/>
      <c r="K32" s="4"/>
      <c r="L32" s="4"/>
      <c r="M32" s="4"/>
      <c r="N32" s="4"/>
      <c r="O32" s="4"/>
      <c r="Q32" s="2" t="s">
        <v>16</v>
      </c>
      <c r="R32" s="4"/>
      <c r="S32" s="4"/>
      <c r="T32" s="4"/>
      <c r="U32" s="4"/>
      <c r="V32" s="4"/>
      <c r="W32" s="4"/>
      <c r="Y32" s="2" t="s">
        <v>16</v>
      </c>
      <c r="Z32" s="4"/>
      <c r="AA32" s="4"/>
      <c r="AB32" s="4"/>
      <c r="AC32" s="4"/>
      <c r="AD32" s="4"/>
      <c r="AE32" s="4"/>
      <c r="AG32" s="2" t="s">
        <v>16</v>
      </c>
      <c r="AH32" s="4"/>
      <c r="AI32" s="4"/>
      <c r="AJ32" s="4"/>
      <c r="AK32" s="4"/>
      <c r="AL32" s="4"/>
      <c r="AM32" s="4"/>
      <c r="AO32" s="2" t="s">
        <v>16</v>
      </c>
      <c r="AP32" s="4"/>
      <c r="AQ32" s="4"/>
      <c r="AR32" s="4"/>
      <c r="AS32" s="4"/>
      <c r="AT32" s="4"/>
      <c r="AU32" s="4"/>
      <c r="AW32" s="2" t="s">
        <v>16</v>
      </c>
      <c r="AX32" s="4"/>
      <c r="AY32" s="4"/>
      <c r="AZ32" s="4"/>
      <c r="BA32" s="4"/>
      <c r="BB32" s="4"/>
      <c r="BC32" s="4"/>
      <c r="BE32" s="2" t="s">
        <v>16</v>
      </c>
      <c r="BF32" s="4"/>
      <c r="BG32" s="4"/>
      <c r="BH32" s="4"/>
      <c r="BI32" s="4"/>
      <c r="BJ32" s="4"/>
      <c r="BK32" s="4"/>
      <c r="BM32" s="2" t="s">
        <v>16</v>
      </c>
      <c r="BN32" s="4"/>
      <c r="BO32" s="4"/>
      <c r="BP32" s="4"/>
      <c r="BQ32" s="4"/>
      <c r="BR32" s="4"/>
      <c r="BS32" s="4"/>
    </row>
    <row r="33" spans="1:72" x14ac:dyDescent="0.35">
      <c r="A33" s="3" t="s">
        <v>3</v>
      </c>
      <c r="B33" s="7" t="s">
        <v>17</v>
      </c>
      <c r="C33" s="7" t="s">
        <v>18</v>
      </c>
      <c r="D33" s="7" t="s">
        <v>19</v>
      </c>
      <c r="E33" s="4"/>
      <c r="F33" s="4"/>
      <c r="G33" s="4"/>
      <c r="I33" s="3" t="s">
        <v>3</v>
      </c>
      <c r="J33" s="7" t="s">
        <v>17</v>
      </c>
      <c r="K33" s="7" t="s">
        <v>18</v>
      </c>
      <c r="L33" s="7" t="s">
        <v>19</v>
      </c>
      <c r="M33" s="4"/>
      <c r="N33" s="4"/>
      <c r="O33" s="4"/>
      <c r="Q33" s="3" t="s">
        <v>3</v>
      </c>
      <c r="R33" s="7" t="s">
        <v>17</v>
      </c>
      <c r="S33" s="7" t="s">
        <v>18</v>
      </c>
      <c r="T33" s="7" t="s">
        <v>19</v>
      </c>
      <c r="U33" s="4"/>
      <c r="V33" s="4"/>
      <c r="W33" s="4"/>
      <c r="Y33" s="3" t="s">
        <v>3</v>
      </c>
      <c r="Z33" s="7" t="s">
        <v>17</v>
      </c>
      <c r="AA33" s="7" t="s">
        <v>18</v>
      </c>
      <c r="AB33" s="7" t="s">
        <v>19</v>
      </c>
      <c r="AC33" s="4"/>
      <c r="AD33" s="4"/>
      <c r="AE33" s="4"/>
      <c r="AG33" s="3" t="s">
        <v>3</v>
      </c>
      <c r="AH33" s="7" t="s">
        <v>17</v>
      </c>
      <c r="AI33" s="7" t="s">
        <v>18</v>
      </c>
      <c r="AJ33" s="7" t="s">
        <v>19</v>
      </c>
      <c r="AK33" s="4"/>
      <c r="AL33" s="4"/>
      <c r="AM33" s="4"/>
      <c r="AO33" s="3" t="s">
        <v>3</v>
      </c>
      <c r="AP33" s="7" t="s">
        <v>17</v>
      </c>
      <c r="AQ33" s="7" t="s">
        <v>18</v>
      </c>
      <c r="AR33" s="7" t="s">
        <v>19</v>
      </c>
      <c r="AS33" s="4"/>
      <c r="AT33" s="4"/>
      <c r="AU33" s="4"/>
      <c r="AW33" s="3" t="s">
        <v>3</v>
      </c>
      <c r="AX33" s="7" t="s">
        <v>17</v>
      </c>
      <c r="AY33" s="7" t="s">
        <v>18</v>
      </c>
      <c r="AZ33" s="7" t="s">
        <v>19</v>
      </c>
      <c r="BA33" s="4"/>
      <c r="BB33" s="4"/>
      <c r="BC33" s="4"/>
      <c r="BE33" s="3" t="s">
        <v>3</v>
      </c>
      <c r="BF33" s="7" t="s">
        <v>17</v>
      </c>
      <c r="BG33" s="7" t="s">
        <v>18</v>
      </c>
      <c r="BH33" s="7" t="s">
        <v>19</v>
      </c>
      <c r="BI33" s="4"/>
      <c r="BJ33" s="4"/>
      <c r="BK33" s="4"/>
      <c r="BM33" s="3" t="s">
        <v>3</v>
      </c>
      <c r="BN33" s="7" t="s">
        <v>17</v>
      </c>
      <c r="BO33" s="7" t="s">
        <v>18</v>
      </c>
      <c r="BP33" s="7" t="s">
        <v>19</v>
      </c>
      <c r="BQ33" s="4"/>
      <c r="BR33" s="4"/>
      <c r="BS33" s="4"/>
    </row>
    <row r="34" spans="1:72" x14ac:dyDescent="0.35">
      <c r="A34" t="s">
        <v>45</v>
      </c>
      <c r="B34" s="4">
        <v>7</v>
      </c>
      <c r="C34" s="4">
        <v>3</v>
      </c>
      <c r="D34" s="5">
        <f>C34/B34</f>
        <v>0.42857142857142855</v>
      </c>
      <c r="E34" s="4"/>
      <c r="F34" s="4"/>
      <c r="G34" s="4"/>
      <c r="I34" t="s">
        <v>45</v>
      </c>
      <c r="J34" s="4">
        <v>3</v>
      </c>
      <c r="K34" s="4">
        <v>3</v>
      </c>
      <c r="L34" s="5">
        <f>K34/J34</f>
        <v>1</v>
      </c>
      <c r="M34" s="4"/>
      <c r="N34" s="4"/>
      <c r="O34" s="4"/>
      <c r="Q34" t="s">
        <v>45</v>
      </c>
      <c r="R34" s="4">
        <v>4</v>
      </c>
      <c r="S34" s="4">
        <v>2</v>
      </c>
      <c r="T34" s="5">
        <f>S34/R34</f>
        <v>0.5</v>
      </c>
      <c r="U34" s="4"/>
      <c r="V34" s="4"/>
      <c r="W34" s="4"/>
      <c r="Y34" t="s">
        <v>45</v>
      </c>
      <c r="Z34" s="4">
        <v>4</v>
      </c>
      <c r="AA34" s="4">
        <v>3</v>
      </c>
      <c r="AB34" s="5">
        <f>AA34/Z34</f>
        <v>0.75</v>
      </c>
      <c r="AC34" s="4"/>
      <c r="AD34" s="4"/>
      <c r="AE34" s="4"/>
      <c r="AG34" t="s">
        <v>45</v>
      </c>
      <c r="AH34" s="4">
        <v>6</v>
      </c>
      <c r="AI34" s="4">
        <v>1</v>
      </c>
      <c r="AJ34" s="5">
        <f>AI34/AH34</f>
        <v>0.16666666666666666</v>
      </c>
      <c r="AK34" s="4"/>
      <c r="AL34" s="4"/>
      <c r="AM34" s="4"/>
      <c r="AO34" t="s">
        <v>45</v>
      </c>
      <c r="AP34" s="4">
        <v>6</v>
      </c>
      <c r="AQ34" s="4">
        <v>2</v>
      </c>
      <c r="AR34" s="5">
        <f>AQ34/AP34</f>
        <v>0.33333333333333331</v>
      </c>
      <c r="AS34" s="4"/>
      <c r="AT34" s="4"/>
      <c r="AU34" s="4"/>
      <c r="AW34" t="s">
        <v>45</v>
      </c>
      <c r="AX34" s="4">
        <v>3</v>
      </c>
      <c r="AY34" s="4">
        <v>1</v>
      </c>
      <c r="AZ34" s="5">
        <f>AY34/AX34</f>
        <v>0.33333333333333331</v>
      </c>
      <c r="BA34" s="4"/>
      <c r="BB34" s="4"/>
      <c r="BC34" s="4"/>
      <c r="BE34" t="s">
        <v>45</v>
      </c>
      <c r="BF34" s="4">
        <v>4</v>
      </c>
      <c r="BG34" s="4">
        <v>2</v>
      </c>
      <c r="BH34" s="5">
        <f>BG34/BF34</f>
        <v>0.5</v>
      </c>
      <c r="BI34" s="4"/>
      <c r="BJ34" s="4"/>
      <c r="BK34" s="4"/>
      <c r="BM34" t="s">
        <v>45</v>
      </c>
      <c r="BN34" s="4">
        <v>3</v>
      </c>
      <c r="BO34" s="4">
        <v>1</v>
      </c>
      <c r="BP34" s="5">
        <f>BO34/BN34</f>
        <v>0.33333333333333331</v>
      </c>
      <c r="BQ34" s="4"/>
      <c r="BR34" s="4"/>
      <c r="BS34" s="4"/>
    </row>
    <row r="35" spans="1:72" x14ac:dyDescent="0.35">
      <c r="B35" s="4"/>
      <c r="C35" s="4"/>
      <c r="D35" s="4"/>
      <c r="E35" s="4"/>
      <c r="F35" s="4"/>
      <c r="G35" s="4"/>
      <c r="J35" s="4"/>
      <c r="K35" s="4"/>
      <c r="L35" s="4"/>
      <c r="M35" s="4"/>
      <c r="N35" s="4"/>
      <c r="O35" s="4"/>
      <c r="R35" s="4"/>
      <c r="S35" s="4"/>
      <c r="T35" s="4"/>
      <c r="U35" s="4"/>
      <c r="V35" s="4"/>
      <c r="W35" s="4"/>
      <c r="X35" s="7"/>
      <c r="Z35" s="4"/>
      <c r="AA35" s="4"/>
      <c r="AB35" s="4"/>
      <c r="AC35" s="4"/>
      <c r="AD35" s="4"/>
      <c r="AE35" s="4"/>
      <c r="AF35" s="7"/>
      <c r="AH35" s="4"/>
      <c r="AI35" s="4"/>
      <c r="AJ35" s="4"/>
      <c r="AK35" s="4"/>
      <c r="AL35" s="4"/>
      <c r="AM35" s="4"/>
      <c r="AP35" s="4"/>
      <c r="AQ35" s="4"/>
      <c r="AR35" s="4"/>
      <c r="AS35" s="4"/>
      <c r="AT35" s="4"/>
      <c r="AU35" s="4"/>
      <c r="AX35" s="4"/>
      <c r="AY35" s="4"/>
      <c r="AZ35" s="4"/>
      <c r="BA35" s="4"/>
      <c r="BB35" s="4"/>
      <c r="BC35" s="4"/>
      <c r="BF35" s="4"/>
      <c r="BG35" s="4"/>
      <c r="BH35" s="4"/>
      <c r="BI35" s="4"/>
      <c r="BJ35" s="4"/>
      <c r="BK35" s="4"/>
      <c r="BN35" s="4"/>
      <c r="BO35" s="4"/>
      <c r="BP35" s="4"/>
      <c r="BQ35" s="4"/>
      <c r="BR35" s="4"/>
      <c r="BS35" s="4"/>
    </row>
    <row r="36" spans="1:72" ht="15.5" x14ac:dyDescent="0.35">
      <c r="A36" s="2" t="s">
        <v>20</v>
      </c>
      <c r="B36" s="4"/>
      <c r="C36" s="4"/>
      <c r="D36" s="4"/>
      <c r="E36" s="4"/>
      <c r="F36" s="4"/>
      <c r="G36" s="4"/>
      <c r="I36" s="2" t="s">
        <v>20</v>
      </c>
      <c r="J36" s="4"/>
      <c r="K36" s="4"/>
      <c r="L36" s="4"/>
      <c r="M36" s="4"/>
      <c r="N36" s="4"/>
      <c r="O36" s="4"/>
      <c r="Q36" s="2" t="s">
        <v>20</v>
      </c>
      <c r="R36" s="4"/>
      <c r="S36" s="4"/>
      <c r="T36" s="4"/>
      <c r="U36" s="4"/>
      <c r="V36" s="4"/>
      <c r="W36" s="4"/>
      <c r="Y36" s="2" t="s">
        <v>20</v>
      </c>
      <c r="Z36" s="4"/>
      <c r="AA36" s="4"/>
      <c r="AB36" s="4"/>
      <c r="AC36" s="4"/>
      <c r="AD36" s="4"/>
      <c r="AE36" s="4"/>
      <c r="AG36" s="2" t="s">
        <v>20</v>
      </c>
      <c r="AH36" s="4"/>
      <c r="AI36" s="4"/>
      <c r="AJ36" s="4"/>
      <c r="AK36" s="4"/>
      <c r="AL36" s="4"/>
      <c r="AM36" s="4"/>
      <c r="AO36" s="2" t="s">
        <v>20</v>
      </c>
      <c r="AP36" s="4"/>
      <c r="AQ36" s="4"/>
      <c r="AR36" s="4"/>
      <c r="AS36" s="4"/>
      <c r="AT36" s="4"/>
      <c r="AU36" s="4"/>
      <c r="AW36" s="2" t="s">
        <v>20</v>
      </c>
      <c r="AX36" s="4"/>
      <c r="AY36" s="4"/>
      <c r="AZ36" s="4"/>
      <c r="BA36" s="4"/>
      <c r="BB36" s="4"/>
      <c r="BC36" s="4"/>
      <c r="BE36" s="2" t="s">
        <v>20</v>
      </c>
      <c r="BF36" s="4"/>
      <c r="BG36" s="4"/>
      <c r="BH36" s="4"/>
      <c r="BI36" s="4"/>
      <c r="BJ36" s="4"/>
      <c r="BK36" s="4"/>
      <c r="BM36" s="2" t="s">
        <v>20</v>
      </c>
      <c r="BN36" s="4"/>
      <c r="BO36" s="4"/>
      <c r="BP36" s="4"/>
      <c r="BQ36" s="4"/>
      <c r="BR36" s="4"/>
      <c r="BS36" s="4"/>
    </row>
    <row r="37" spans="1:72" x14ac:dyDescent="0.35">
      <c r="A37" s="3" t="s">
        <v>3</v>
      </c>
      <c r="B37" s="7" t="s">
        <v>9</v>
      </c>
      <c r="C37" s="7" t="s">
        <v>7</v>
      </c>
      <c r="D37" s="7" t="s">
        <v>21</v>
      </c>
      <c r="E37" s="7" t="s">
        <v>22</v>
      </c>
      <c r="F37" s="7" t="s">
        <v>23</v>
      </c>
      <c r="G37" s="7" t="s">
        <v>13</v>
      </c>
      <c r="I37" s="3" t="s">
        <v>3</v>
      </c>
      <c r="J37" s="7" t="s">
        <v>9</v>
      </c>
      <c r="K37" s="7" t="s">
        <v>7</v>
      </c>
      <c r="L37" s="7" t="s">
        <v>21</v>
      </c>
      <c r="M37" s="7" t="s">
        <v>22</v>
      </c>
      <c r="N37" s="7" t="s">
        <v>23</v>
      </c>
      <c r="O37" s="7" t="s">
        <v>13</v>
      </c>
      <c r="Q37" s="3" t="s">
        <v>3</v>
      </c>
      <c r="R37" s="7" t="s">
        <v>9</v>
      </c>
      <c r="S37" s="7" t="s">
        <v>7</v>
      </c>
      <c r="T37" s="7" t="s">
        <v>21</v>
      </c>
      <c r="U37" s="7" t="s">
        <v>22</v>
      </c>
      <c r="V37" s="7" t="s">
        <v>23</v>
      </c>
      <c r="W37" s="7" t="s">
        <v>13</v>
      </c>
      <c r="X37" s="4"/>
      <c r="Y37" s="3" t="s">
        <v>3</v>
      </c>
      <c r="Z37" s="7" t="s">
        <v>9</v>
      </c>
      <c r="AA37" s="7" t="s">
        <v>7</v>
      </c>
      <c r="AB37" s="7" t="s">
        <v>21</v>
      </c>
      <c r="AC37" s="7" t="s">
        <v>22</v>
      </c>
      <c r="AD37" s="7" t="s">
        <v>23</v>
      </c>
      <c r="AE37" s="7" t="s">
        <v>13</v>
      </c>
      <c r="AF37" s="4"/>
      <c r="AG37" s="3" t="s">
        <v>3</v>
      </c>
      <c r="AH37" s="7" t="s">
        <v>9</v>
      </c>
      <c r="AI37" s="7" t="s">
        <v>7</v>
      </c>
      <c r="AJ37" s="7" t="s">
        <v>21</v>
      </c>
      <c r="AK37" s="7" t="s">
        <v>22</v>
      </c>
      <c r="AL37" s="7" t="s">
        <v>23</v>
      </c>
      <c r="AM37" s="7" t="s">
        <v>13</v>
      </c>
      <c r="AO37" s="3" t="s">
        <v>3</v>
      </c>
      <c r="AP37" s="7" t="s">
        <v>9</v>
      </c>
      <c r="AQ37" s="7" t="s">
        <v>7</v>
      </c>
      <c r="AR37" s="7" t="s">
        <v>21</v>
      </c>
      <c r="AS37" s="7" t="s">
        <v>22</v>
      </c>
      <c r="AT37" s="7" t="s">
        <v>23</v>
      </c>
      <c r="AU37" s="7" t="s">
        <v>13</v>
      </c>
      <c r="AW37" s="3" t="s">
        <v>3</v>
      </c>
      <c r="AX37" s="7" t="s">
        <v>9</v>
      </c>
      <c r="AY37" s="7" t="s">
        <v>7</v>
      </c>
      <c r="AZ37" s="7" t="s">
        <v>21</v>
      </c>
      <c r="BA37" s="7" t="s">
        <v>22</v>
      </c>
      <c r="BB37" s="7" t="s">
        <v>23</v>
      </c>
      <c r="BC37" s="7" t="s">
        <v>13</v>
      </c>
      <c r="BE37" s="3" t="s">
        <v>3</v>
      </c>
      <c r="BF37" s="7" t="s">
        <v>9</v>
      </c>
      <c r="BG37" s="7" t="s">
        <v>7</v>
      </c>
      <c r="BH37" s="7" t="s">
        <v>21</v>
      </c>
      <c r="BI37" s="7" t="s">
        <v>22</v>
      </c>
      <c r="BJ37" s="7" t="s">
        <v>23</v>
      </c>
      <c r="BK37" s="7" t="s">
        <v>13</v>
      </c>
      <c r="BM37" s="3" t="s">
        <v>3</v>
      </c>
      <c r="BN37" s="7" t="s">
        <v>9</v>
      </c>
      <c r="BO37" s="7" t="s">
        <v>7</v>
      </c>
      <c r="BP37" s="7" t="s">
        <v>21</v>
      </c>
      <c r="BQ37" s="7" t="s">
        <v>22</v>
      </c>
      <c r="BR37" s="7" t="s">
        <v>23</v>
      </c>
      <c r="BS37" s="7"/>
      <c r="BT37" s="7"/>
    </row>
    <row r="38" spans="1:72" x14ac:dyDescent="0.35">
      <c r="A38" t="s">
        <v>42</v>
      </c>
      <c r="B38" s="4"/>
      <c r="C38" s="4"/>
      <c r="D38" s="4">
        <v>1</v>
      </c>
      <c r="E38" s="4"/>
      <c r="F38" s="4"/>
      <c r="G38" s="4"/>
      <c r="I38" t="s">
        <v>49</v>
      </c>
      <c r="J38" s="4"/>
      <c r="K38" s="4"/>
      <c r="L38" s="4">
        <v>1</v>
      </c>
      <c r="M38" s="4"/>
      <c r="N38" s="4"/>
      <c r="O38" s="4"/>
      <c r="R38" s="4"/>
      <c r="S38" s="4"/>
      <c r="T38" s="4"/>
      <c r="U38" s="4"/>
      <c r="V38" s="4"/>
      <c r="W38" s="4"/>
      <c r="Y38" t="s">
        <v>60</v>
      </c>
      <c r="Z38" s="4"/>
      <c r="AA38" s="4"/>
      <c r="AB38" s="4">
        <v>1</v>
      </c>
      <c r="AC38" s="4"/>
      <c r="AD38" s="4"/>
      <c r="AE38" s="4"/>
      <c r="AG38" t="s">
        <v>64</v>
      </c>
      <c r="AH38" s="4"/>
      <c r="AI38" s="4"/>
      <c r="AJ38" s="4">
        <v>1</v>
      </c>
      <c r="AK38" s="4"/>
      <c r="AL38" s="4"/>
      <c r="AM38" s="4"/>
      <c r="AO38" t="s">
        <v>42</v>
      </c>
      <c r="AP38" s="4"/>
      <c r="AQ38" s="4"/>
      <c r="AR38" s="4"/>
      <c r="AS38" s="4">
        <v>1</v>
      </c>
      <c r="AT38" s="4"/>
      <c r="AU38" s="4"/>
      <c r="AW38" t="s">
        <v>41</v>
      </c>
      <c r="AX38" s="4">
        <v>1</v>
      </c>
      <c r="AY38" s="4">
        <v>10</v>
      </c>
      <c r="AZ38" s="4"/>
      <c r="BA38" s="4"/>
      <c r="BB38" s="4"/>
      <c r="BC38" s="4"/>
      <c r="BE38" t="s">
        <v>43</v>
      </c>
      <c r="BF38" s="4"/>
      <c r="BG38" s="4"/>
      <c r="BH38" s="4"/>
      <c r="BI38" s="4">
        <v>1</v>
      </c>
      <c r="BJ38" s="4"/>
      <c r="BK38" s="4"/>
      <c r="BM38" t="s">
        <v>60</v>
      </c>
      <c r="BN38" s="4"/>
      <c r="BO38" s="4"/>
      <c r="BP38" s="4"/>
      <c r="BQ38" s="4"/>
      <c r="BR38" s="4">
        <v>1</v>
      </c>
      <c r="BS38" s="4"/>
      <c r="BT38" s="4"/>
    </row>
    <row r="39" spans="1:72" x14ac:dyDescent="0.35">
      <c r="A39" t="s">
        <v>40</v>
      </c>
      <c r="B39" s="4">
        <v>1</v>
      </c>
      <c r="C39" s="4">
        <v>40</v>
      </c>
      <c r="D39" s="4"/>
      <c r="E39" s="4"/>
      <c r="F39" s="4"/>
      <c r="G39" s="4">
        <v>1</v>
      </c>
      <c r="I39" t="s">
        <v>40</v>
      </c>
      <c r="J39" s="4">
        <v>1</v>
      </c>
      <c r="K39" s="4">
        <v>0</v>
      </c>
      <c r="L39" s="4"/>
      <c r="M39" s="4"/>
      <c r="N39" s="4"/>
      <c r="O39" s="4"/>
      <c r="R39" s="4"/>
      <c r="S39" s="4"/>
      <c r="T39" s="4"/>
      <c r="U39" s="4"/>
      <c r="V39" s="4"/>
      <c r="W39" s="4"/>
      <c r="Y39" t="s">
        <v>40</v>
      </c>
      <c r="Z39" s="4">
        <v>1</v>
      </c>
      <c r="AA39" s="4">
        <v>71</v>
      </c>
      <c r="AB39" s="4"/>
      <c r="AC39" s="4"/>
      <c r="AD39" s="4"/>
      <c r="AE39" s="4">
        <v>1</v>
      </c>
      <c r="AG39" t="s">
        <v>40</v>
      </c>
      <c r="AH39" s="4">
        <v>2</v>
      </c>
      <c r="AI39" s="4">
        <v>73</v>
      </c>
      <c r="AJ39" s="4"/>
      <c r="AK39" s="4"/>
      <c r="AL39" s="4"/>
      <c r="AM39" s="4">
        <v>1</v>
      </c>
      <c r="AO39" t="s">
        <v>40</v>
      </c>
      <c r="AP39" s="4">
        <v>1</v>
      </c>
      <c r="AQ39" s="4">
        <v>34</v>
      </c>
      <c r="AR39" s="4"/>
      <c r="AS39" s="4"/>
      <c r="AT39" s="4"/>
      <c r="AU39" s="4">
        <v>1</v>
      </c>
      <c r="AW39" t="s">
        <v>40</v>
      </c>
      <c r="AX39" s="4">
        <v>1</v>
      </c>
      <c r="AY39" s="4">
        <v>10</v>
      </c>
      <c r="AZ39" s="4"/>
      <c r="BA39" s="4"/>
      <c r="BB39" s="4"/>
      <c r="BC39" s="4"/>
      <c r="BF39" s="4"/>
      <c r="BG39" s="4"/>
      <c r="BH39" s="4"/>
      <c r="BI39" s="4"/>
      <c r="BJ39" s="4"/>
      <c r="BK39" s="4"/>
      <c r="BM39" t="s">
        <v>45</v>
      </c>
      <c r="BN39" s="4"/>
      <c r="BO39" s="4"/>
      <c r="BP39" s="4"/>
      <c r="BQ39" s="4"/>
      <c r="BR39" s="4">
        <v>1</v>
      </c>
      <c r="BS39" s="4"/>
    </row>
    <row r="40" spans="1:72" x14ac:dyDescent="0.35">
      <c r="A40" t="s">
        <v>43</v>
      </c>
      <c r="B40" s="4">
        <v>2</v>
      </c>
      <c r="C40" s="4">
        <v>26</v>
      </c>
      <c r="D40" s="4"/>
      <c r="E40" s="4"/>
      <c r="F40" s="4"/>
      <c r="G40" s="4"/>
      <c r="I40" t="s">
        <v>43</v>
      </c>
      <c r="J40" s="4">
        <v>1</v>
      </c>
      <c r="K40" s="4">
        <v>0</v>
      </c>
      <c r="L40" s="4"/>
      <c r="M40" s="4"/>
      <c r="N40" s="4"/>
      <c r="O40" s="4"/>
      <c r="R40" s="4"/>
      <c r="S40" s="4"/>
      <c r="T40" s="4"/>
      <c r="U40" s="4"/>
      <c r="V40" s="4"/>
      <c r="W40" s="4"/>
      <c r="Y40" t="s">
        <v>43</v>
      </c>
      <c r="Z40" s="4">
        <v>1</v>
      </c>
      <c r="AA40" s="4">
        <v>0</v>
      </c>
      <c r="AB40" s="4"/>
      <c r="AC40" s="4"/>
      <c r="AD40" s="4"/>
      <c r="AE40" s="4"/>
      <c r="AG40" t="s">
        <v>41</v>
      </c>
      <c r="AH40" s="4"/>
      <c r="AI40" s="4">
        <v>58</v>
      </c>
      <c r="AJ40" s="4"/>
      <c r="AK40" s="4">
        <v>1</v>
      </c>
      <c r="AL40" s="4"/>
      <c r="AM40" s="4">
        <v>1</v>
      </c>
      <c r="AO40" t="s">
        <v>45</v>
      </c>
      <c r="AP40" s="4"/>
      <c r="AQ40" s="4"/>
      <c r="AR40" s="4"/>
      <c r="AS40" s="4">
        <v>1</v>
      </c>
      <c r="AT40" s="4"/>
      <c r="AU40" s="4"/>
      <c r="AX40" s="4"/>
      <c r="AY40" s="4"/>
      <c r="AZ40" s="4"/>
      <c r="BA40" s="4"/>
      <c r="BB40" s="4"/>
      <c r="BC40" s="4"/>
      <c r="BF40" s="4"/>
      <c r="BG40" s="4"/>
      <c r="BH40" s="4"/>
      <c r="BI40" s="4"/>
      <c r="BJ40" s="4"/>
      <c r="BK40" s="4"/>
      <c r="BS40" s="4"/>
    </row>
    <row r="41" spans="1:72" x14ac:dyDescent="0.35">
      <c r="B41" s="4"/>
      <c r="C41" s="4"/>
      <c r="D41" s="4"/>
      <c r="E41" s="4"/>
      <c r="F41" s="4"/>
      <c r="G41" s="4"/>
      <c r="I41" t="s">
        <v>45</v>
      </c>
      <c r="J41" s="4">
        <v>1</v>
      </c>
      <c r="K41" s="4">
        <v>5</v>
      </c>
      <c r="L41" s="4"/>
      <c r="M41" s="4"/>
      <c r="N41" s="4"/>
      <c r="O41" s="4"/>
      <c r="R41" s="4"/>
      <c r="S41" s="4"/>
      <c r="T41" s="4"/>
      <c r="U41" s="4"/>
      <c r="V41" s="4"/>
      <c r="W41" s="4"/>
      <c r="Y41" t="s">
        <v>61</v>
      </c>
      <c r="Z41" s="4"/>
      <c r="AA41" s="4"/>
      <c r="AB41" s="4"/>
      <c r="AC41" s="4">
        <v>1</v>
      </c>
      <c r="AD41" s="4"/>
      <c r="AE41" s="4"/>
      <c r="AG41" t="s">
        <v>46</v>
      </c>
      <c r="AH41" s="4"/>
      <c r="AI41" s="4"/>
      <c r="AJ41" s="4">
        <v>1</v>
      </c>
      <c r="AK41" s="4"/>
      <c r="AL41" s="4"/>
      <c r="AM41" s="4"/>
      <c r="AT41" s="4"/>
      <c r="AU41" s="4"/>
      <c r="BB41" s="4"/>
      <c r="BC41" s="4"/>
      <c r="BJ41" s="4"/>
      <c r="BK41" s="4"/>
      <c r="BR41" s="4"/>
      <c r="BS41" s="4"/>
    </row>
    <row r="42" spans="1:72" x14ac:dyDescent="0.35">
      <c r="D42" s="4"/>
      <c r="L42" s="4"/>
      <c r="T42" s="4"/>
      <c r="AB42" s="4"/>
      <c r="AJ42" s="4"/>
      <c r="AR42" s="4"/>
      <c r="AZ42" s="4"/>
      <c r="BH42" s="4"/>
      <c r="BP42" s="4"/>
    </row>
    <row r="43" spans="1:72" x14ac:dyDescent="0.35">
      <c r="A43" s="3" t="s">
        <v>26</v>
      </c>
      <c r="B43" s="3"/>
      <c r="C43" s="3"/>
      <c r="D43" s="3"/>
      <c r="E43" s="3"/>
      <c r="F43" s="3"/>
      <c r="I43" s="3" t="s">
        <v>26</v>
      </c>
      <c r="J43" s="3"/>
      <c r="K43" s="3"/>
      <c r="L43" s="3"/>
      <c r="M43" s="3"/>
      <c r="N43" s="3"/>
      <c r="Q43" s="3" t="s">
        <v>26</v>
      </c>
      <c r="R43" s="3"/>
      <c r="S43" s="3"/>
      <c r="T43" s="3"/>
      <c r="U43" s="3"/>
      <c r="V43" s="3"/>
      <c r="Y43" s="3" t="s">
        <v>26</v>
      </c>
      <c r="Z43" s="3"/>
      <c r="AA43" s="3"/>
      <c r="AB43" s="3"/>
      <c r="AC43" s="3"/>
      <c r="AD43" s="3"/>
      <c r="AG43" s="3" t="s">
        <v>26</v>
      </c>
      <c r="AH43" s="3"/>
      <c r="AI43" s="3"/>
      <c r="AJ43" s="3"/>
      <c r="AK43" s="3"/>
      <c r="AL43" s="3"/>
      <c r="AO43" s="3" t="s">
        <v>26</v>
      </c>
      <c r="AP43" s="3"/>
      <c r="AQ43" s="3"/>
      <c r="AR43" s="3"/>
      <c r="AS43" s="3"/>
      <c r="AT43" s="3"/>
      <c r="AW43" s="3" t="s">
        <v>26</v>
      </c>
      <c r="AX43" s="3"/>
      <c r="AY43" s="3"/>
      <c r="AZ43" s="3"/>
      <c r="BA43" s="3"/>
      <c r="BB43" s="3"/>
      <c r="BE43" s="3" t="s">
        <v>26</v>
      </c>
      <c r="BF43" s="3"/>
      <c r="BG43" s="3"/>
      <c r="BH43" s="3"/>
      <c r="BI43" s="3"/>
      <c r="BJ43" s="3"/>
      <c r="BM43" s="3" t="s">
        <v>26</v>
      </c>
      <c r="BN43" s="3"/>
      <c r="BO43" s="3"/>
      <c r="BP43" s="3"/>
      <c r="BQ43" s="3"/>
      <c r="BR43" s="3"/>
    </row>
    <row r="44" spans="1:72" x14ac:dyDescent="0.35">
      <c r="A44" s="3" t="s">
        <v>3</v>
      </c>
      <c r="B44" s="7" t="s">
        <v>27</v>
      </c>
      <c r="C44" s="7" t="s">
        <v>7</v>
      </c>
      <c r="D44" s="7" t="s">
        <v>11</v>
      </c>
      <c r="E44" s="7" t="s">
        <v>12</v>
      </c>
      <c r="F44" s="7" t="s">
        <v>13</v>
      </c>
      <c r="I44" s="3" t="s">
        <v>3</v>
      </c>
      <c r="J44" s="7" t="s">
        <v>27</v>
      </c>
      <c r="K44" s="7" t="s">
        <v>7</v>
      </c>
      <c r="L44" s="7" t="s">
        <v>11</v>
      </c>
      <c r="M44" s="7" t="s">
        <v>12</v>
      </c>
      <c r="N44" s="7" t="s">
        <v>13</v>
      </c>
      <c r="Q44" s="3" t="s">
        <v>3</v>
      </c>
      <c r="R44" s="7" t="s">
        <v>27</v>
      </c>
      <c r="S44" s="7" t="s">
        <v>7</v>
      </c>
      <c r="T44" s="7" t="s">
        <v>11</v>
      </c>
      <c r="U44" s="7" t="s">
        <v>12</v>
      </c>
      <c r="V44" s="7" t="s">
        <v>13</v>
      </c>
      <c r="Y44" s="3" t="s">
        <v>3</v>
      </c>
      <c r="Z44" s="7" t="s">
        <v>27</v>
      </c>
      <c r="AA44" s="7" t="s">
        <v>7</v>
      </c>
      <c r="AB44" s="7" t="s">
        <v>11</v>
      </c>
      <c r="AC44" s="7" t="s">
        <v>12</v>
      </c>
      <c r="AD44" s="7" t="s">
        <v>13</v>
      </c>
      <c r="AG44" s="3" t="s">
        <v>3</v>
      </c>
      <c r="AH44" s="7" t="s">
        <v>27</v>
      </c>
      <c r="AI44" s="7" t="s">
        <v>7</v>
      </c>
      <c r="AJ44" s="7" t="s">
        <v>11</v>
      </c>
      <c r="AK44" s="7" t="s">
        <v>12</v>
      </c>
      <c r="AL44" s="7" t="s">
        <v>13</v>
      </c>
      <c r="AO44" s="3" t="s">
        <v>3</v>
      </c>
      <c r="AP44" s="7" t="s">
        <v>27</v>
      </c>
      <c r="AQ44" s="7" t="s">
        <v>7</v>
      </c>
      <c r="AR44" s="7" t="s">
        <v>11</v>
      </c>
      <c r="AS44" s="7" t="s">
        <v>12</v>
      </c>
      <c r="AT44" s="7" t="s">
        <v>13</v>
      </c>
      <c r="AW44" s="3" t="s">
        <v>3</v>
      </c>
      <c r="AX44" s="7" t="s">
        <v>27</v>
      </c>
      <c r="AY44" s="7" t="s">
        <v>7</v>
      </c>
      <c r="AZ44" s="7" t="s">
        <v>11</v>
      </c>
      <c r="BA44" s="7" t="s">
        <v>12</v>
      </c>
      <c r="BB44" s="7" t="s">
        <v>13</v>
      </c>
      <c r="BE44" s="3" t="s">
        <v>3</v>
      </c>
      <c r="BF44" s="7" t="s">
        <v>27</v>
      </c>
      <c r="BG44" s="7" t="s">
        <v>7</v>
      </c>
      <c r="BH44" s="7" t="s">
        <v>11</v>
      </c>
      <c r="BI44" s="7" t="s">
        <v>12</v>
      </c>
      <c r="BJ44" s="7" t="s">
        <v>13</v>
      </c>
      <c r="BM44" s="3" t="s">
        <v>3</v>
      </c>
      <c r="BN44" s="7" t="s">
        <v>27</v>
      </c>
      <c r="BO44" s="7" t="s">
        <v>7</v>
      </c>
      <c r="BP44" s="7" t="s">
        <v>11</v>
      </c>
      <c r="BQ44" s="7" t="s">
        <v>12</v>
      </c>
      <c r="BR44" s="7" t="s">
        <v>13</v>
      </c>
    </row>
    <row r="45" spans="1:72" ht="15.5" customHeight="1" x14ac:dyDescent="0.35">
      <c r="A45" t="s">
        <v>46</v>
      </c>
      <c r="B45" s="4">
        <v>1</v>
      </c>
      <c r="C45" s="4">
        <v>14</v>
      </c>
      <c r="D45" s="6">
        <f>C45/B45</f>
        <v>14</v>
      </c>
      <c r="E45" s="4">
        <v>14</v>
      </c>
      <c r="F45" s="4">
        <v>0</v>
      </c>
      <c r="I45" t="s">
        <v>43</v>
      </c>
      <c r="J45" s="4">
        <v>3</v>
      </c>
      <c r="K45" s="4">
        <v>36</v>
      </c>
      <c r="L45" s="6">
        <f>K45/J45</f>
        <v>12</v>
      </c>
      <c r="M45" s="4">
        <v>15</v>
      </c>
      <c r="N45" s="4">
        <v>0</v>
      </c>
      <c r="Q45" t="s">
        <v>43</v>
      </c>
      <c r="R45" s="4">
        <v>2</v>
      </c>
      <c r="S45" s="4">
        <v>40</v>
      </c>
      <c r="T45" s="6">
        <f>S45/R45</f>
        <v>20</v>
      </c>
      <c r="U45" s="4">
        <v>25</v>
      </c>
      <c r="V45" s="4">
        <v>0</v>
      </c>
      <c r="Y45" t="s">
        <v>45</v>
      </c>
      <c r="Z45" s="4">
        <v>1</v>
      </c>
      <c r="AA45" s="4">
        <v>12</v>
      </c>
      <c r="AB45" s="6">
        <f>AA45/Z45</f>
        <v>12</v>
      </c>
      <c r="AC45" s="4">
        <v>12</v>
      </c>
      <c r="AD45" s="4">
        <v>0</v>
      </c>
      <c r="AG45" t="s">
        <v>40</v>
      </c>
      <c r="AH45" s="4">
        <v>1</v>
      </c>
      <c r="AI45" s="4">
        <v>14</v>
      </c>
      <c r="AJ45" s="6">
        <f>AI45/AH45</f>
        <v>14</v>
      </c>
      <c r="AK45" s="4">
        <v>14</v>
      </c>
      <c r="AL45" s="4">
        <v>0</v>
      </c>
      <c r="AO45" t="s">
        <v>68</v>
      </c>
      <c r="AP45" s="4">
        <v>1</v>
      </c>
      <c r="AQ45" s="4">
        <v>0</v>
      </c>
      <c r="AR45" s="6">
        <f>AQ45/AP45</f>
        <v>0</v>
      </c>
      <c r="AS45" s="4">
        <v>0</v>
      </c>
      <c r="AT45" s="4">
        <v>0</v>
      </c>
      <c r="AW45" t="s">
        <v>43</v>
      </c>
      <c r="AX45" s="4">
        <v>1</v>
      </c>
      <c r="AY45" s="4">
        <v>30</v>
      </c>
      <c r="AZ45" s="6">
        <f>AY45/AX45</f>
        <v>30</v>
      </c>
      <c r="BA45" s="4">
        <v>30</v>
      </c>
      <c r="BB45" s="4">
        <v>0</v>
      </c>
      <c r="BE45" t="s">
        <v>90</v>
      </c>
      <c r="BF45" s="4">
        <v>1</v>
      </c>
      <c r="BG45" s="4">
        <v>0</v>
      </c>
      <c r="BH45" s="6">
        <f>BG45/BF45</f>
        <v>0</v>
      </c>
      <c r="BI45" s="4">
        <v>0</v>
      </c>
      <c r="BJ45" s="4">
        <v>0</v>
      </c>
      <c r="BM45" t="s">
        <v>43</v>
      </c>
      <c r="BN45" s="4">
        <v>3</v>
      </c>
      <c r="BO45" s="4">
        <v>53</v>
      </c>
      <c r="BP45" s="6">
        <f>BO45/BN45</f>
        <v>17.666666666666668</v>
      </c>
      <c r="BQ45" s="4">
        <v>22</v>
      </c>
      <c r="BR45" s="4">
        <v>0</v>
      </c>
    </row>
    <row r="46" spans="1:72" ht="15.5" customHeight="1" x14ac:dyDescent="0.35">
      <c r="B46" s="4"/>
      <c r="C46" s="4"/>
      <c r="D46" s="4"/>
      <c r="E46" s="4"/>
      <c r="F46" s="4"/>
      <c r="J46" s="4"/>
      <c r="K46" s="4"/>
      <c r="L46" s="6"/>
      <c r="M46" s="4"/>
      <c r="N46" s="4"/>
      <c r="Q46" t="s">
        <v>40</v>
      </c>
      <c r="R46" s="4">
        <v>1</v>
      </c>
      <c r="S46" s="4">
        <v>25</v>
      </c>
      <c r="T46" s="6">
        <f>S46/R46</f>
        <v>25</v>
      </c>
      <c r="U46" s="4">
        <v>25</v>
      </c>
      <c r="V46" s="4">
        <v>0</v>
      </c>
      <c r="Z46" s="4"/>
      <c r="AA46" s="4"/>
      <c r="AB46" s="6"/>
      <c r="AC46" s="4"/>
      <c r="AD46" s="4"/>
      <c r="AH46" s="4"/>
      <c r="AI46" s="4"/>
      <c r="AJ46" s="6"/>
      <c r="AK46" s="4"/>
      <c r="AL46" s="4"/>
      <c r="AP46" s="4"/>
      <c r="AQ46" s="4"/>
      <c r="AR46" s="6"/>
      <c r="AS46" s="4"/>
      <c r="AT46" s="4"/>
      <c r="AW46" t="s">
        <v>40</v>
      </c>
      <c r="AX46" s="4">
        <v>1</v>
      </c>
      <c r="AY46" s="4">
        <v>26</v>
      </c>
      <c r="AZ46" s="6">
        <f>AY46/AX46</f>
        <v>26</v>
      </c>
      <c r="BA46" s="4">
        <v>26</v>
      </c>
      <c r="BB46" s="4">
        <v>0</v>
      </c>
      <c r="BF46" s="4"/>
      <c r="BG46" s="4"/>
      <c r="BH46" s="6"/>
      <c r="BI46" s="4"/>
      <c r="BJ46" s="4"/>
      <c r="BM46" t="s">
        <v>40</v>
      </c>
      <c r="BN46" s="4">
        <v>3</v>
      </c>
      <c r="BO46" s="4">
        <v>52</v>
      </c>
      <c r="BP46" s="6">
        <f>BO46/BN46</f>
        <v>17.333333333333332</v>
      </c>
      <c r="BQ46" s="4">
        <v>25</v>
      </c>
      <c r="BR46" s="4">
        <v>0</v>
      </c>
    </row>
    <row r="47" spans="1:72" x14ac:dyDescent="0.35">
      <c r="Z47" s="4"/>
      <c r="AA47" s="4"/>
      <c r="AB47" s="6"/>
      <c r="AC47" s="4"/>
      <c r="AD47" s="4"/>
      <c r="AP47" s="4"/>
      <c r="AQ47" s="4"/>
      <c r="AR47" s="4"/>
      <c r="AS47" s="4"/>
      <c r="AT47" s="4"/>
      <c r="AW47" t="s">
        <v>46</v>
      </c>
      <c r="AX47" s="4">
        <v>2</v>
      </c>
      <c r="AY47" s="4">
        <v>20</v>
      </c>
      <c r="AZ47" s="6">
        <f>AY47/AX47</f>
        <v>10</v>
      </c>
      <c r="BA47" s="4">
        <v>15</v>
      </c>
      <c r="BB47" s="4">
        <v>0</v>
      </c>
      <c r="BF47" s="4"/>
      <c r="BG47" s="4"/>
      <c r="BH47" s="6"/>
      <c r="BI47" s="4"/>
      <c r="BJ47" s="4"/>
    </row>
    <row r="48" spans="1:72" s="11" customFormat="1" ht="16" customHeight="1" x14ac:dyDescent="0.35">
      <c r="A48" s="23" t="s">
        <v>24</v>
      </c>
      <c r="B48" s="24"/>
      <c r="C48" s="24"/>
      <c r="D48" s="24"/>
      <c r="E48" s="24"/>
      <c r="F48" s="24"/>
      <c r="G48" s="24"/>
      <c r="H48" s="24"/>
      <c r="J48" s="23" t="s">
        <v>25</v>
      </c>
      <c r="K48" s="24"/>
      <c r="L48" s="24"/>
      <c r="M48" s="24"/>
      <c r="N48" s="24"/>
      <c r="Z48" s="10"/>
      <c r="AA48" s="10"/>
      <c r="AB48" s="10"/>
      <c r="AC48" s="10"/>
      <c r="AD48" s="10"/>
      <c r="AG48" s="12"/>
      <c r="AP48" s="10"/>
      <c r="AQ48" s="10"/>
      <c r="AR48" s="13"/>
      <c r="AS48" s="10"/>
      <c r="AT48" s="10"/>
    </row>
    <row r="49" spans="1:62" x14ac:dyDescent="0.35">
      <c r="Z49" s="4"/>
      <c r="AA49" s="4"/>
      <c r="AB49" s="6"/>
      <c r="AC49" s="4"/>
      <c r="AD49" s="4"/>
      <c r="AG49" s="3"/>
      <c r="AH49" s="7"/>
      <c r="AI49" s="7"/>
      <c r="AJ49" s="7"/>
      <c r="AK49" s="7"/>
      <c r="AL49" s="7"/>
    </row>
    <row r="50" spans="1:62" ht="15.5" x14ac:dyDescent="0.35">
      <c r="A50" s="2" t="s">
        <v>2</v>
      </c>
      <c r="J50" s="3" t="s">
        <v>95</v>
      </c>
      <c r="K50" s="3"/>
      <c r="M50" s="3" t="s">
        <v>96</v>
      </c>
      <c r="N50" s="3"/>
      <c r="AO50" s="3"/>
      <c r="AW50" s="3"/>
      <c r="AX50" s="3"/>
      <c r="AY50" s="3"/>
      <c r="AZ50" s="3"/>
      <c r="BA50" s="3"/>
      <c r="BB50" s="3"/>
      <c r="BE50" s="3"/>
      <c r="BF50" s="3"/>
      <c r="BG50" s="3"/>
      <c r="BH50" s="3"/>
      <c r="BI50" s="3"/>
      <c r="BJ50" s="3"/>
    </row>
    <row r="51" spans="1:62" x14ac:dyDescent="0.35">
      <c r="A51" s="3" t="s">
        <v>3</v>
      </c>
      <c r="B51" s="7" t="s">
        <v>4</v>
      </c>
      <c r="C51" s="7" t="s">
        <v>5</v>
      </c>
      <c r="D51" s="7" t="s">
        <v>6</v>
      </c>
      <c r="E51" s="7" t="s">
        <v>7</v>
      </c>
      <c r="F51" s="7" t="s">
        <v>8</v>
      </c>
      <c r="G51" s="7" t="s">
        <v>9</v>
      </c>
      <c r="H51" s="7" t="s">
        <v>12</v>
      </c>
      <c r="I51" s="7"/>
      <c r="J51" s="3" t="s">
        <v>97</v>
      </c>
      <c r="K51" s="3"/>
      <c r="L51" s="3"/>
      <c r="M51" s="3"/>
      <c r="N51" s="3"/>
      <c r="Y51" s="3"/>
      <c r="AG51" s="3"/>
      <c r="AO51" s="3"/>
      <c r="AP51" s="7"/>
      <c r="AQ51" s="7"/>
      <c r="AR51" s="7"/>
      <c r="AS51" s="7"/>
      <c r="AT51" s="7"/>
      <c r="AW51" s="3"/>
      <c r="AX51" s="7"/>
      <c r="AY51" s="7"/>
      <c r="AZ51" s="7"/>
      <c r="BA51" s="7"/>
      <c r="BB51" s="7"/>
      <c r="BE51" s="3"/>
      <c r="BF51" s="7"/>
      <c r="BG51" s="7"/>
      <c r="BH51" s="7"/>
      <c r="BI51" s="7"/>
      <c r="BJ51" s="7"/>
    </row>
    <row r="52" spans="1:62" x14ac:dyDescent="0.35">
      <c r="A52" t="s">
        <v>39</v>
      </c>
      <c r="B52" s="4">
        <f>B9+J9+R9+Z9+AH9+AP9+AX9+BF9+BN9</f>
        <v>85</v>
      </c>
      <c r="C52" s="4">
        <f>C9+K9+S9+AA9+AI9+AQ9+AY9+BG9+BO9</f>
        <v>48</v>
      </c>
      <c r="D52" s="5">
        <f>C52/B52</f>
        <v>0.56470588235294117</v>
      </c>
      <c r="E52" s="4">
        <f>E9+M9+U9+AC9+AK9+AS9+BA9+BI9+BQ9</f>
        <v>1143</v>
      </c>
      <c r="F52" s="4">
        <f>F9+N9+V9+AD9+AL9+AT9+BB9+BJ9+BR9</f>
        <v>18</v>
      </c>
      <c r="G52" s="4">
        <f>G9+O9+W9+BC9</f>
        <v>4</v>
      </c>
      <c r="H52" s="4">
        <v>70</v>
      </c>
      <c r="I52" s="4"/>
      <c r="J52" s="3" t="s">
        <v>98</v>
      </c>
      <c r="K52" s="3"/>
      <c r="L52" s="3"/>
      <c r="M52" s="3"/>
      <c r="N52" s="3"/>
      <c r="Y52" s="3"/>
      <c r="Z52" s="7"/>
      <c r="AA52" s="7"/>
      <c r="AB52" s="7"/>
      <c r="AC52" s="7"/>
      <c r="AG52" s="3"/>
      <c r="AH52" s="7"/>
      <c r="AI52" s="7"/>
      <c r="AJ52" s="7"/>
      <c r="AK52" s="7"/>
      <c r="AX52" s="4"/>
      <c r="AY52" s="4"/>
      <c r="AZ52" s="4"/>
      <c r="BA52" s="4"/>
      <c r="BB52" s="4"/>
      <c r="BF52" s="4"/>
      <c r="BG52" s="4"/>
      <c r="BH52" s="4"/>
      <c r="BI52" s="4"/>
      <c r="BJ52" s="4"/>
    </row>
    <row r="53" spans="1:62" x14ac:dyDescent="0.35">
      <c r="A53" t="s">
        <v>40</v>
      </c>
      <c r="B53" s="4">
        <f>B10+Z10+AP10</f>
        <v>6</v>
      </c>
      <c r="C53" s="4">
        <f>C10+AA10+AQ10</f>
        <v>5</v>
      </c>
      <c r="D53" s="5">
        <f>C53/B53</f>
        <v>0.83333333333333337</v>
      </c>
      <c r="E53" s="4">
        <f>E10+AC10+AS10</f>
        <v>61</v>
      </c>
      <c r="F53" s="4">
        <f>F10+AD10</f>
        <v>1</v>
      </c>
      <c r="G53" s="4">
        <f>G10</f>
        <v>0</v>
      </c>
      <c r="H53" s="8">
        <v>41</v>
      </c>
      <c r="I53" s="4"/>
      <c r="J53" s="3" t="s">
        <v>99</v>
      </c>
      <c r="K53" s="3"/>
      <c r="L53" s="3"/>
      <c r="M53" s="3"/>
      <c r="N53" s="3"/>
      <c r="Z53" s="4"/>
      <c r="AA53" s="4"/>
      <c r="AB53" s="6"/>
      <c r="AC53" s="4"/>
      <c r="AH53" s="4"/>
      <c r="AI53" s="4"/>
      <c r="AJ53" s="6"/>
      <c r="AK53" s="4"/>
      <c r="AO53" s="3"/>
    </row>
    <row r="54" spans="1:62" x14ac:dyDescent="0.35">
      <c r="J54" s="3" t="s">
        <v>91</v>
      </c>
      <c r="K54" s="3"/>
      <c r="L54" s="3"/>
      <c r="M54" s="3" t="s">
        <v>72</v>
      </c>
      <c r="N54" s="3" t="s">
        <v>92</v>
      </c>
      <c r="AH54" s="4"/>
      <c r="AI54" s="4"/>
      <c r="AJ54" s="4"/>
      <c r="AK54" s="4"/>
      <c r="AO54" s="3"/>
      <c r="AP54" s="7"/>
      <c r="AQ54" s="7"/>
      <c r="AR54" s="7"/>
      <c r="AS54" s="7"/>
      <c r="AW54" s="3"/>
      <c r="AX54" s="3"/>
      <c r="AY54" s="3"/>
      <c r="AZ54" s="3"/>
      <c r="BA54" s="3"/>
      <c r="BE54" s="3"/>
      <c r="BF54" s="3"/>
      <c r="BG54" s="3"/>
      <c r="BH54" s="3"/>
      <c r="BI54" s="3"/>
    </row>
    <row r="55" spans="1:62" ht="15.5" x14ac:dyDescent="0.35">
      <c r="A55" s="2" t="s">
        <v>10</v>
      </c>
      <c r="J55" s="3" t="s">
        <v>70</v>
      </c>
      <c r="K55" s="3"/>
      <c r="L55" s="3"/>
      <c r="M55" s="3" t="s">
        <v>73</v>
      </c>
      <c r="N55" s="3" t="s">
        <v>74</v>
      </c>
      <c r="AP55" s="4"/>
      <c r="AQ55" s="4"/>
      <c r="AR55" s="6"/>
      <c r="AS55" s="4"/>
      <c r="AW55" s="3"/>
      <c r="AX55" s="7"/>
      <c r="AY55" s="7"/>
      <c r="AZ55" s="7"/>
      <c r="BA55" s="7"/>
      <c r="BE55" s="3"/>
      <c r="BF55" s="7"/>
      <c r="BG55" s="7"/>
      <c r="BH55" s="7"/>
      <c r="BI55" s="7"/>
    </row>
    <row r="56" spans="1:62" x14ac:dyDescent="0.35">
      <c r="A56" s="3" t="s">
        <v>3</v>
      </c>
      <c r="B56" s="7" t="s">
        <v>4</v>
      </c>
      <c r="C56" s="7" t="s">
        <v>7</v>
      </c>
      <c r="D56" s="7" t="s">
        <v>11</v>
      </c>
      <c r="E56" s="7" t="s">
        <v>12</v>
      </c>
      <c r="F56" s="7" t="s">
        <v>13</v>
      </c>
      <c r="J56" s="3" t="s">
        <v>100</v>
      </c>
      <c r="K56" s="3"/>
      <c r="L56" s="3"/>
      <c r="M56" s="3"/>
      <c r="N56" s="3"/>
      <c r="AP56" s="4"/>
      <c r="AQ56" s="4"/>
      <c r="AR56" s="6"/>
      <c r="AS56" s="4"/>
      <c r="AX56" s="4"/>
      <c r="AY56" s="4"/>
      <c r="AZ56" s="6"/>
      <c r="BA56" s="4"/>
      <c r="BF56" s="4"/>
      <c r="BG56" s="4"/>
      <c r="BH56" s="6"/>
      <c r="BI56" s="4"/>
    </row>
    <row r="57" spans="1:62" x14ac:dyDescent="0.35">
      <c r="A57" t="s">
        <v>41</v>
      </c>
      <c r="B57" s="8">
        <f>B14+J15+R14+Z14+AH15+AP15+AX14+BF15+BN14</f>
        <v>72</v>
      </c>
      <c r="C57" s="4">
        <f>C14+K15+S14+AA14+AI15+AQ15+AY14+BG15+BO14</f>
        <v>671</v>
      </c>
      <c r="D57" s="6">
        <f>C57/B57</f>
        <v>9.3194444444444446</v>
      </c>
      <c r="E57" s="4">
        <v>60</v>
      </c>
      <c r="F57" s="4">
        <f>+N15+F14+V14+AD14+AL15+AT15+BJ15+BR14</f>
        <v>11</v>
      </c>
      <c r="J57" s="3" t="s">
        <v>101</v>
      </c>
      <c r="K57" s="3"/>
      <c r="L57" s="3"/>
      <c r="M57" s="3"/>
      <c r="N57" s="3"/>
      <c r="AX57" s="4"/>
      <c r="AY57" s="4"/>
      <c r="AZ57" s="6"/>
      <c r="BA57" s="4"/>
      <c r="BF57" s="4"/>
      <c r="BG57" s="4"/>
      <c r="BH57" s="6"/>
      <c r="BI57" s="4"/>
    </row>
    <row r="58" spans="1:62" x14ac:dyDescent="0.35">
      <c r="A58" t="s">
        <v>40</v>
      </c>
      <c r="B58" s="4">
        <f>B18+J18+R18+Z19+AH14+AP14+AX15+BF16+BN15</f>
        <v>19</v>
      </c>
      <c r="C58" s="4">
        <f>C18+K18+S18+AA19+AI14+AQ14+AY15+BG16+BO15</f>
        <v>255</v>
      </c>
      <c r="D58" s="6">
        <f>C58/B58</f>
        <v>13.421052631578947</v>
      </c>
      <c r="E58" s="4">
        <v>55</v>
      </c>
      <c r="F58" s="4">
        <f>F18+AL14+AT14+BR15</f>
        <v>4</v>
      </c>
      <c r="J58" s="3" t="s">
        <v>102</v>
      </c>
      <c r="K58" s="3"/>
      <c r="L58" s="3"/>
      <c r="M58" s="3"/>
      <c r="N58" s="3"/>
    </row>
    <row r="59" spans="1:62" x14ac:dyDescent="0.35">
      <c r="A59" t="s">
        <v>43</v>
      </c>
      <c r="B59" s="4">
        <f>B17+J14+R16+Z17+AH18+AP17+AX17+BF18</f>
        <v>22</v>
      </c>
      <c r="C59" s="4">
        <f>C17+K14+S16+AA17+AI18+AQ17+AY17+BG18</f>
        <v>189</v>
      </c>
      <c r="D59" s="6">
        <f>C59/B59</f>
        <v>8.5909090909090917</v>
      </c>
      <c r="E59" s="4">
        <v>60</v>
      </c>
      <c r="F59" s="4">
        <f>F17+BB17</f>
        <v>3</v>
      </c>
    </row>
    <row r="60" spans="1:62" x14ac:dyDescent="0.35">
      <c r="A60" t="s">
        <v>39</v>
      </c>
      <c r="B60" s="4">
        <f>B15+J16+R15+Z15+AH17+AP18+AX16+BF17+BN16</f>
        <v>27</v>
      </c>
      <c r="C60" s="4">
        <f>C15+K16+S15+AA15+AI17+AQ18+AY16+BG17+BO16</f>
        <v>176</v>
      </c>
      <c r="D60" s="6">
        <f>C60/B60</f>
        <v>6.5185185185185182</v>
      </c>
      <c r="E60" s="4">
        <v>15</v>
      </c>
      <c r="F60" s="4">
        <f>F15</f>
        <v>0</v>
      </c>
    </row>
    <row r="61" spans="1:62" x14ac:dyDescent="0.35">
      <c r="A61" t="s">
        <v>42</v>
      </c>
      <c r="B61" s="4">
        <f>B16+J17+R17+Z18+AP16+AX18+BF14</f>
        <v>20</v>
      </c>
      <c r="C61" s="4">
        <f>C16+K17+S17+AA18+AQ16+AY18+BG14</f>
        <v>118</v>
      </c>
      <c r="D61" s="6">
        <f t="shared" ref="D61" si="6">C61/B61</f>
        <v>5.9</v>
      </c>
      <c r="E61" s="4">
        <v>30</v>
      </c>
      <c r="F61" s="4">
        <f>F16+V17</f>
        <v>2</v>
      </c>
    </row>
    <row r="62" spans="1:62" x14ac:dyDescent="0.35">
      <c r="A62" t="s">
        <v>46</v>
      </c>
      <c r="B62" s="4">
        <f>R19+Z16+AP19+BF19</f>
        <v>5</v>
      </c>
      <c r="C62" s="4">
        <f>S19+AA16+BG19</f>
        <v>22</v>
      </c>
      <c r="D62" s="6">
        <f>C62/B62</f>
        <v>4.4000000000000004</v>
      </c>
      <c r="E62" s="4">
        <v>12</v>
      </c>
      <c r="F62" s="4">
        <v>0</v>
      </c>
    </row>
    <row r="63" spans="1:62" x14ac:dyDescent="0.35">
      <c r="A63" t="s">
        <v>63</v>
      </c>
      <c r="B63" s="4">
        <f>AH16+BF20</f>
        <v>5</v>
      </c>
      <c r="C63" s="4">
        <f>AI16+BG20</f>
        <v>20</v>
      </c>
      <c r="D63" s="6">
        <f>C63/B63</f>
        <v>4</v>
      </c>
      <c r="E63" s="4">
        <v>14</v>
      </c>
      <c r="F63" s="4">
        <f>AL16</f>
        <v>0</v>
      </c>
    </row>
    <row r="65" spans="1:16" ht="15.5" x14ac:dyDescent="0.35">
      <c r="A65" s="2" t="s">
        <v>14</v>
      </c>
    </row>
    <row r="66" spans="1:16" x14ac:dyDescent="0.35">
      <c r="A66" s="3" t="s">
        <v>3</v>
      </c>
      <c r="B66" s="7" t="s">
        <v>15</v>
      </c>
      <c r="C66" s="7" t="s">
        <v>7</v>
      </c>
      <c r="D66" s="7" t="s">
        <v>11</v>
      </c>
      <c r="E66" s="7" t="s">
        <v>12</v>
      </c>
      <c r="F66" s="7" t="s">
        <v>13</v>
      </c>
    </row>
    <row r="67" spans="1:16" x14ac:dyDescent="0.35">
      <c r="A67" t="s">
        <v>40</v>
      </c>
      <c r="B67" s="4">
        <f>B24+J24+R25+Z24+AH25+AP25+AX26+BF26+BN24</f>
        <v>16</v>
      </c>
      <c r="C67" s="4">
        <f>C24+K24+S25+AA24+AI25+AQ25+AY26+BG26+BO24</f>
        <v>476</v>
      </c>
      <c r="D67" s="6">
        <f t="shared" ref="D67" si="7">C67/B67</f>
        <v>29.75</v>
      </c>
      <c r="E67" s="4">
        <v>65</v>
      </c>
      <c r="F67" s="4">
        <f>F24+AD24+BR24</f>
        <v>3</v>
      </c>
    </row>
    <row r="68" spans="1:16" x14ac:dyDescent="0.35">
      <c r="A68" t="s">
        <v>45</v>
      </c>
      <c r="B68" s="4">
        <f>J27+R26+Z25+AH24+AP26+AX24+BF24+BN25</f>
        <v>13</v>
      </c>
      <c r="C68" s="4">
        <f>K27+S26+AA25+AI24+AQ26+AY24+BG24+BO25</f>
        <v>334</v>
      </c>
      <c r="D68" s="6">
        <f t="shared" ref="D68:D73" si="8">C68/B68</f>
        <v>25.692307692307693</v>
      </c>
      <c r="E68" s="4">
        <v>53</v>
      </c>
      <c r="F68" s="4">
        <f>N27+V26+AD25+AL24+AT26+BB24+BJ24+BR25</f>
        <v>9</v>
      </c>
    </row>
    <row r="69" spans="1:16" x14ac:dyDescent="0.35">
      <c r="A69" t="s">
        <v>43</v>
      </c>
      <c r="B69" s="4">
        <f>J26+R24+AH26+AP24+AX25+BF25</f>
        <v>10</v>
      </c>
      <c r="C69" s="4">
        <f>K26+S24+AI26+AQ24+AY25+BG25</f>
        <v>268</v>
      </c>
      <c r="D69" s="6">
        <f t="shared" si="8"/>
        <v>26.8</v>
      </c>
      <c r="E69" s="4">
        <v>70</v>
      </c>
      <c r="F69" s="4">
        <f>N26+AL26+AT24+BJ25</f>
        <v>5</v>
      </c>
    </row>
    <row r="70" spans="1:16" x14ac:dyDescent="0.35">
      <c r="A70" t="s">
        <v>42</v>
      </c>
      <c r="B70" s="4">
        <f>J25+Z26+AP29+BF27+BN26</f>
        <v>7</v>
      </c>
      <c r="C70" s="4">
        <f>K25+AA26+AQ29+BG27+BO26</f>
        <v>95</v>
      </c>
      <c r="D70" s="6">
        <f t="shared" si="8"/>
        <v>13.571428571428571</v>
      </c>
      <c r="E70" s="4">
        <v>23</v>
      </c>
      <c r="F70" s="4">
        <f>N25+BJ27</f>
        <v>1</v>
      </c>
    </row>
    <row r="71" spans="1:16" x14ac:dyDescent="0.35">
      <c r="A71" t="s">
        <v>46</v>
      </c>
      <c r="B71" s="4">
        <f>Z27+AP28</f>
        <v>2</v>
      </c>
      <c r="C71" s="4">
        <f>AA27+AQ28</f>
        <v>19</v>
      </c>
      <c r="D71" s="6">
        <f t="shared" si="8"/>
        <v>9.5</v>
      </c>
      <c r="E71" s="4">
        <v>12</v>
      </c>
      <c r="F71" s="4">
        <f>AD27</f>
        <v>1</v>
      </c>
    </row>
    <row r="72" spans="1:16" x14ac:dyDescent="0.35">
      <c r="A72" t="s">
        <v>41</v>
      </c>
      <c r="B72" s="4">
        <f>Z28+AH27+AP27</f>
        <v>4</v>
      </c>
      <c r="C72" s="4">
        <f>AA28+AI27+AQ27</f>
        <v>12</v>
      </c>
      <c r="D72" s="6">
        <f t="shared" si="8"/>
        <v>3</v>
      </c>
      <c r="E72" s="4">
        <v>4</v>
      </c>
      <c r="F72" s="4">
        <f>AD28</f>
        <v>0</v>
      </c>
    </row>
    <row r="73" spans="1:16" x14ac:dyDescent="0.35">
      <c r="A73" t="s">
        <v>39</v>
      </c>
      <c r="B73" s="4">
        <f>AP30</f>
        <v>1</v>
      </c>
      <c r="C73" s="4">
        <f>AQ30</f>
        <v>0</v>
      </c>
      <c r="D73" s="6">
        <f t="shared" si="8"/>
        <v>0</v>
      </c>
      <c r="E73" s="4">
        <v>0</v>
      </c>
      <c r="F73" s="4">
        <v>0</v>
      </c>
    </row>
    <row r="74" spans="1:16" x14ac:dyDescent="0.35">
      <c r="D74" s="6"/>
      <c r="E74" s="4"/>
    </row>
    <row r="75" spans="1:16" ht="15.5" x14ac:dyDescent="0.35">
      <c r="A75" s="2" t="s">
        <v>16</v>
      </c>
      <c r="E75" s="4"/>
      <c r="F75" s="4"/>
      <c r="G75" s="4"/>
      <c r="H75" s="4"/>
      <c r="O75" s="4"/>
      <c r="P75" s="4"/>
    </row>
    <row r="76" spans="1:16" x14ac:dyDescent="0.35">
      <c r="A76" s="3" t="s">
        <v>3</v>
      </c>
      <c r="B76" s="7" t="s">
        <v>17</v>
      </c>
      <c r="C76" s="7" t="s">
        <v>18</v>
      </c>
      <c r="D76" s="7" t="s">
        <v>19</v>
      </c>
      <c r="E76" s="4"/>
      <c r="F76" s="9"/>
      <c r="G76" s="4"/>
      <c r="H76" s="4"/>
      <c r="K76" s="4"/>
      <c r="L76" s="4"/>
      <c r="M76" s="4"/>
      <c r="N76" s="4"/>
      <c r="O76" s="4"/>
    </row>
    <row r="77" spans="1:16" x14ac:dyDescent="0.35">
      <c r="A77" t="s">
        <v>45</v>
      </c>
      <c r="B77" s="4">
        <f>B34+J34+R34+Z34+AH34+AP34+AX34+BF34+BN34</f>
        <v>40</v>
      </c>
      <c r="C77" s="4">
        <f>C34+K34+S34+AA34+AI34+AQ34+AY34+BG34+BO34</f>
        <v>18</v>
      </c>
      <c r="D77" s="5">
        <f>C77/B77</f>
        <v>0.45</v>
      </c>
      <c r="E77" s="4"/>
      <c r="F77" s="4"/>
      <c r="G77" s="4"/>
      <c r="H77" s="4"/>
      <c r="K77" s="4"/>
      <c r="L77" s="4"/>
      <c r="M77" s="4"/>
      <c r="N77" s="4"/>
    </row>
    <row r="78" spans="1:16" x14ac:dyDescent="0.35">
      <c r="B78" s="4"/>
      <c r="C78" s="4"/>
      <c r="D78" s="5"/>
      <c r="K78" s="4"/>
      <c r="L78" s="4"/>
      <c r="M78" s="4"/>
      <c r="N78" s="4"/>
    </row>
    <row r="79" spans="1:16" ht="15.5" x14ac:dyDescent="0.35">
      <c r="A79" s="2" t="s">
        <v>20</v>
      </c>
      <c r="B79" s="4"/>
      <c r="C79" s="4"/>
      <c r="D79" s="4"/>
      <c r="E79" s="4"/>
      <c r="F79" s="4"/>
      <c r="G79" s="4"/>
      <c r="H79" s="4"/>
    </row>
    <row r="80" spans="1:16" x14ac:dyDescent="0.35">
      <c r="A80" s="3" t="s">
        <v>3</v>
      </c>
      <c r="B80" s="7" t="s">
        <v>9</v>
      </c>
      <c r="C80" s="7" t="s">
        <v>7</v>
      </c>
      <c r="D80" s="7" t="s">
        <v>21</v>
      </c>
      <c r="E80" s="7" t="s">
        <v>22</v>
      </c>
      <c r="F80" s="7" t="s">
        <v>13</v>
      </c>
      <c r="G80" s="7" t="s">
        <v>23</v>
      </c>
      <c r="H80" s="7" t="s">
        <v>29</v>
      </c>
    </row>
    <row r="81" spans="1:8" x14ac:dyDescent="0.35">
      <c r="A81" t="s">
        <v>42</v>
      </c>
      <c r="B81" s="4"/>
      <c r="C81" s="4"/>
      <c r="D81" s="4">
        <v>1</v>
      </c>
      <c r="E81" s="4">
        <v>1</v>
      </c>
      <c r="F81" s="4"/>
      <c r="G81" s="4"/>
      <c r="H81" s="4"/>
    </row>
    <row r="82" spans="1:8" x14ac:dyDescent="0.35">
      <c r="A82" t="s">
        <v>40</v>
      </c>
      <c r="B82" s="4">
        <v>7</v>
      </c>
      <c r="C82" s="4">
        <v>228</v>
      </c>
      <c r="D82" s="4"/>
      <c r="E82" s="4"/>
      <c r="F82" s="4">
        <v>4</v>
      </c>
      <c r="G82" s="4"/>
      <c r="H82" s="4"/>
    </row>
    <row r="83" spans="1:8" x14ac:dyDescent="0.35">
      <c r="A83" t="s">
        <v>43</v>
      </c>
      <c r="B83" s="4">
        <v>4</v>
      </c>
      <c r="C83" s="4">
        <v>26</v>
      </c>
      <c r="D83" s="4"/>
      <c r="E83" s="4">
        <v>1</v>
      </c>
      <c r="F83" s="4"/>
      <c r="G83" s="4"/>
      <c r="H83" s="4"/>
    </row>
    <row r="84" spans="1:8" x14ac:dyDescent="0.35">
      <c r="A84" t="s">
        <v>45</v>
      </c>
      <c r="B84" s="4">
        <v>1</v>
      </c>
      <c r="C84" s="4">
        <v>5</v>
      </c>
      <c r="D84" s="4"/>
      <c r="E84" s="4">
        <v>1</v>
      </c>
      <c r="F84" s="4"/>
      <c r="G84" s="4">
        <v>1</v>
      </c>
      <c r="H84" s="4"/>
    </row>
    <row r="85" spans="1:8" x14ac:dyDescent="0.35">
      <c r="A85" t="s">
        <v>61</v>
      </c>
      <c r="B85" s="4"/>
      <c r="C85" s="4"/>
      <c r="D85" s="4"/>
      <c r="E85" s="4">
        <v>1</v>
      </c>
      <c r="F85" s="4"/>
      <c r="G85" s="4"/>
      <c r="H85" s="4"/>
    </row>
    <row r="86" spans="1:8" x14ac:dyDescent="0.35">
      <c r="A86" t="s">
        <v>49</v>
      </c>
      <c r="B86" s="4"/>
      <c r="C86" s="4"/>
      <c r="D86" s="4">
        <v>1</v>
      </c>
      <c r="E86" s="4"/>
      <c r="F86" s="4"/>
      <c r="G86" s="4"/>
      <c r="H86" s="4"/>
    </row>
    <row r="87" spans="1:8" x14ac:dyDescent="0.35">
      <c r="A87" t="s">
        <v>60</v>
      </c>
      <c r="B87" s="4"/>
      <c r="C87" s="4"/>
      <c r="D87" s="4">
        <v>1</v>
      </c>
      <c r="E87" s="4"/>
      <c r="F87" s="4"/>
      <c r="G87" s="4">
        <v>1</v>
      </c>
      <c r="H87" s="4"/>
    </row>
    <row r="88" spans="1:8" x14ac:dyDescent="0.35">
      <c r="A88" t="s">
        <v>64</v>
      </c>
      <c r="B88" s="4"/>
      <c r="C88" s="4"/>
      <c r="D88" s="4">
        <v>1</v>
      </c>
      <c r="E88" s="4"/>
      <c r="F88" s="4"/>
      <c r="G88" s="4"/>
      <c r="H88" s="4"/>
    </row>
    <row r="89" spans="1:8" x14ac:dyDescent="0.35">
      <c r="A89" t="s">
        <v>41</v>
      </c>
      <c r="B89" s="4">
        <v>1</v>
      </c>
      <c r="C89" s="4">
        <v>68</v>
      </c>
      <c r="D89" s="4"/>
      <c r="E89" s="4">
        <v>1</v>
      </c>
      <c r="F89" s="4">
        <v>1</v>
      </c>
      <c r="G89" s="4"/>
      <c r="H89" s="4"/>
    </row>
    <row r="90" spans="1:8" x14ac:dyDescent="0.35">
      <c r="A90" t="s">
        <v>46</v>
      </c>
      <c r="B90" s="4"/>
      <c r="C90" s="4"/>
      <c r="D90" s="4">
        <v>1</v>
      </c>
      <c r="E90" s="4"/>
      <c r="F90" s="4"/>
      <c r="G90" s="4"/>
      <c r="H90" s="4"/>
    </row>
    <row r="91" spans="1:8" x14ac:dyDescent="0.35">
      <c r="B91" s="4"/>
      <c r="C91" s="4"/>
      <c r="D91" s="4"/>
      <c r="G91" s="4"/>
    </row>
    <row r="92" spans="1:8" ht="15.5" x14ac:dyDescent="0.35">
      <c r="A92" s="2" t="s">
        <v>26</v>
      </c>
      <c r="G92" s="4"/>
      <c r="H92" s="4"/>
    </row>
    <row r="93" spans="1:8" x14ac:dyDescent="0.35">
      <c r="A93" s="3" t="s">
        <v>3</v>
      </c>
      <c r="B93" s="7" t="s">
        <v>27</v>
      </c>
      <c r="C93" s="7" t="s">
        <v>7</v>
      </c>
      <c r="D93" s="7" t="s">
        <v>11</v>
      </c>
      <c r="E93" s="7" t="s">
        <v>12</v>
      </c>
      <c r="F93" s="7" t="s">
        <v>13</v>
      </c>
      <c r="H93" s="4"/>
    </row>
    <row r="94" spans="1:8" x14ac:dyDescent="0.35">
      <c r="A94" t="s">
        <v>43</v>
      </c>
      <c r="B94" s="4">
        <f>J45+R45+AX45+BN45</f>
        <v>9</v>
      </c>
      <c r="C94" s="4">
        <f>K45+S45+AY45+BO45</f>
        <v>159</v>
      </c>
      <c r="D94" s="6">
        <f>C94/B94</f>
        <v>17.666666666666668</v>
      </c>
      <c r="E94" s="4">
        <v>30</v>
      </c>
      <c r="F94" s="4">
        <f>N45</f>
        <v>0</v>
      </c>
    </row>
    <row r="95" spans="1:8" x14ac:dyDescent="0.35">
      <c r="A95" t="s">
        <v>40</v>
      </c>
      <c r="B95" s="4">
        <f>R46+AH45+AX46+BN46</f>
        <v>6</v>
      </c>
      <c r="C95" s="4">
        <f>S46+AI45+AY46+BO46</f>
        <v>117</v>
      </c>
      <c r="D95" s="6">
        <f>C95/B95</f>
        <v>19.5</v>
      </c>
      <c r="E95" s="4">
        <v>26</v>
      </c>
      <c r="F95" s="4">
        <v>0</v>
      </c>
    </row>
    <row r="96" spans="1:8" x14ac:dyDescent="0.35">
      <c r="A96" t="s">
        <v>46</v>
      </c>
      <c r="B96" s="4">
        <f>B45+AX47</f>
        <v>3</v>
      </c>
      <c r="C96" s="4">
        <f>C45+AY47</f>
        <v>34</v>
      </c>
      <c r="D96" s="6">
        <f>C96/B96</f>
        <v>11.333333333333334</v>
      </c>
      <c r="E96" s="4">
        <v>15</v>
      </c>
      <c r="F96" s="4">
        <f>F45</f>
        <v>0</v>
      </c>
    </row>
    <row r="97" spans="1:6" x14ac:dyDescent="0.35">
      <c r="A97" t="s">
        <v>45</v>
      </c>
      <c r="B97" s="4">
        <f>Z45</f>
        <v>1</v>
      </c>
      <c r="C97" s="4">
        <f>AA45</f>
        <v>12</v>
      </c>
      <c r="D97" s="6">
        <f>C97/B97</f>
        <v>12</v>
      </c>
      <c r="E97" s="4">
        <v>12</v>
      </c>
      <c r="F97" s="4">
        <f>AD45</f>
        <v>0</v>
      </c>
    </row>
    <row r="98" spans="1:6" x14ac:dyDescent="0.35">
      <c r="A98" t="s">
        <v>68</v>
      </c>
      <c r="B98" s="4">
        <v>1</v>
      </c>
      <c r="C98" s="4">
        <v>0</v>
      </c>
      <c r="D98" s="6">
        <f>C98/B98</f>
        <v>0</v>
      </c>
      <c r="E98" s="4">
        <v>0</v>
      </c>
      <c r="F98" s="4">
        <v>0</v>
      </c>
    </row>
    <row r="99" spans="1:6" x14ac:dyDescent="0.35">
      <c r="A99" t="s">
        <v>90</v>
      </c>
      <c r="B99" s="4">
        <v>1</v>
      </c>
      <c r="C99" s="4">
        <v>0</v>
      </c>
      <c r="D99" s="6">
        <v>0</v>
      </c>
      <c r="E99" s="4">
        <v>0</v>
      </c>
      <c r="F99" s="4">
        <v>0</v>
      </c>
    </row>
    <row r="106" spans="1:6" x14ac:dyDescent="0.35">
      <c r="F106" s="4"/>
    </row>
    <row r="107" spans="1:6" x14ac:dyDescent="0.35">
      <c r="F107" s="4"/>
    </row>
    <row r="108" spans="1:6" x14ac:dyDescent="0.35">
      <c r="F108" s="4"/>
    </row>
    <row r="112" spans="1:6" x14ac:dyDescent="0.35">
      <c r="B112" s="4"/>
      <c r="C112" s="4"/>
      <c r="D112" s="6"/>
      <c r="E112" s="4"/>
    </row>
    <row r="113" spans="2:5" x14ac:dyDescent="0.35">
      <c r="B113" s="4"/>
      <c r="C113" s="4"/>
      <c r="D113" s="6"/>
      <c r="E113" s="4"/>
    </row>
  </sheetData>
  <mergeCells count="12">
    <mergeCell ref="BM4:BS4"/>
    <mergeCell ref="BM5:BS5"/>
    <mergeCell ref="A48:H48"/>
    <mergeCell ref="J48:N48"/>
    <mergeCell ref="BE5:BK5"/>
    <mergeCell ref="I5:O5"/>
    <mergeCell ref="Q5:W5"/>
    <mergeCell ref="AW5:BC5"/>
    <mergeCell ref="AO5:AU5"/>
    <mergeCell ref="AG5:AM5"/>
    <mergeCell ref="Y5:AE5"/>
    <mergeCell ref="A5:G5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45934-3E43-46FD-A747-1B99C0D9EFB7}">
  <dimension ref="A1:BK95"/>
  <sheetViews>
    <sheetView topLeftCell="A34" zoomScale="88" workbookViewId="0">
      <selection activeCell="M43" sqref="M43"/>
    </sheetView>
  </sheetViews>
  <sheetFormatPr defaultRowHeight="14.5" outlineLevelCol="1" x14ac:dyDescent="0.35"/>
  <cols>
    <col min="1" max="1" width="16.6328125" customWidth="1"/>
    <col min="2" max="3" width="8.7265625" customWidth="1" outlineLevel="1"/>
    <col min="9" max="9" width="16.6328125" customWidth="1"/>
    <col min="10" max="11" width="8.7265625" outlineLevel="1"/>
    <col min="17" max="17" width="15.7265625" customWidth="1"/>
    <col min="18" max="19" width="8.7265625" outlineLevel="1"/>
    <col min="25" max="25" width="16.26953125" bestFit="1" customWidth="1"/>
    <col min="26" max="27" width="8.7265625" outlineLevel="1"/>
    <col min="33" max="33" width="16.26953125" bestFit="1" customWidth="1"/>
    <col min="34" max="35" width="8.7265625" outlineLevel="1"/>
    <col min="41" max="41" width="16.08984375" customWidth="1"/>
    <col min="49" max="49" width="16.26953125" bestFit="1" customWidth="1"/>
    <col min="57" max="57" width="16.26953125" bestFit="1" customWidth="1"/>
  </cols>
  <sheetData>
    <row r="1" spans="1:63" s="1" customFormat="1" ht="21" x14ac:dyDescent="0.5">
      <c r="A1" s="1" t="s">
        <v>31</v>
      </c>
      <c r="H1" s="1" t="s">
        <v>28</v>
      </c>
    </row>
    <row r="3" spans="1:63" s="1" customFormat="1" ht="21" x14ac:dyDescent="0.5">
      <c r="A3" s="1" t="s">
        <v>1</v>
      </c>
    </row>
    <row r="5" spans="1:63" s="2" customFormat="1" ht="18.5" customHeight="1" x14ac:dyDescent="0.45">
      <c r="A5" s="19" t="s">
        <v>32</v>
      </c>
      <c r="B5" s="20"/>
      <c r="C5" s="20"/>
      <c r="D5" s="20"/>
      <c r="E5" s="20"/>
      <c r="F5" s="20"/>
      <c r="G5" s="20"/>
      <c r="I5" s="19" t="s">
        <v>51</v>
      </c>
      <c r="J5" s="20"/>
      <c r="K5" s="20"/>
      <c r="L5" s="20"/>
      <c r="M5" s="20"/>
      <c r="N5" s="20"/>
      <c r="O5" s="20"/>
      <c r="Q5" s="19" t="s">
        <v>53</v>
      </c>
      <c r="R5" s="20"/>
      <c r="S5" s="20"/>
      <c r="T5" s="20"/>
      <c r="U5" s="20"/>
      <c r="V5" s="20"/>
      <c r="W5" s="20"/>
      <c r="Y5" s="19" t="s">
        <v>56</v>
      </c>
      <c r="Z5" s="20"/>
      <c r="AA5" s="20"/>
      <c r="AB5" s="20"/>
      <c r="AC5" s="20"/>
      <c r="AD5" s="20"/>
      <c r="AE5" s="20"/>
      <c r="AG5" s="19" t="s">
        <v>65</v>
      </c>
      <c r="AH5" s="20"/>
      <c r="AI5" s="20"/>
      <c r="AJ5" s="20"/>
      <c r="AK5" s="20"/>
      <c r="AL5" s="20"/>
      <c r="AM5" s="20"/>
      <c r="AO5" s="19" t="s">
        <v>69</v>
      </c>
      <c r="AP5" s="20"/>
      <c r="AQ5" s="20"/>
      <c r="AR5" s="20"/>
      <c r="AS5" s="20"/>
      <c r="AT5" s="20"/>
      <c r="AU5" s="20"/>
      <c r="AW5" s="19" t="s">
        <v>75</v>
      </c>
      <c r="AX5" s="20"/>
      <c r="AY5" s="20"/>
      <c r="AZ5" s="20"/>
      <c r="BA5" s="20"/>
      <c r="BB5" s="20"/>
      <c r="BC5" s="20"/>
      <c r="BE5" s="19" t="s">
        <v>76</v>
      </c>
      <c r="BF5" s="20"/>
      <c r="BG5" s="20"/>
      <c r="BH5" s="20"/>
      <c r="BI5" s="20"/>
      <c r="BJ5" s="20"/>
      <c r="BK5" s="20"/>
    </row>
    <row r="7" spans="1:63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</row>
    <row r="8" spans="1:63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</row>
    <row r="9" spans="1:63" ht="14.5" customHeight="1" x14ac:dyDescent="0.35">
      <c r="A9" t="s">
        <v>33</v>
      </c>
      <c r="B9" s="4">
        <v>5</v>
      </c>
      <c r="C9" s="4">
        <v>0</v>
      </c>
      <c r="D9" s="5">
        <f>C9/B9</f>
        <v>0</v>
      </c>
      <c r="E9" s="4">
        <v>0</v>
      </c>
      <c r="F9" s="4">
        <v>0</v>
      </c>
      <c r="G9" s="4">
        <v>0</v>
      </c>
      <c r="I9" t="s">
        <v>33</v>
      </c>
      <c r="J9" s="4">
        <v>13</v>
      </c>
      <c r="K9" s="4">
        <v>2</v>
      </c>
      <c r="L9" s="5">
        <f>K9/J9</f>
        <v>0.15384615384615385</v>
      </c>
      <c r="M9" s="4">
        <v>16</v>
      </c>
      <c r="N9" s="4">
        <v>0</v>
      </c>
      <c r="O9" s="4">
        <v>1</v>
      </c>
      <c r="Q9" t="s">
        <v>33</v>
      </c>
      <c r="R9" s="4">
        <v>15</v>
      </c>
      <c r="S9" s="4">
        <v>4</v>
      </c>
      <c r="T9" s="5">
        <f>S9/R9</f>
        <v>0.26666666666666666</v>
      </c>
      <c r="U9" s="4">
        <v>105</v>
      </c>
      <c r="V9" s="4">
        <v>2</v>
      </c>
      <c r="W9" s="4">
        <v>2</v>
      </c>
      <c r="Y9" t="s">
        <v>33</v>
      </c>
      <c r="Z9" s="4">
        <v>6</v>
      </c>
      <c r="AA9" s="4">
        <v>0</v>
      </c>
      <c r="AB9" s="5">
        <f>AA9/Z9</f>
        <v>0</v>
      </c>
      <c r="AC9" s="4">
        <v>0</v>
      </c>
      <c r="AD9" s="4">
        <v>0</v>
      </c>
      <c r="AE9" s="4">
        <v>2</v>
      </c>
      <c r="AG9" t="s">
        <v>33</v>
      </c>
      <c r="AH9" s="4">
        <v>8</v>
      </c>
      <c r="AI9" s="4">
        <v>3</v>
      </c>
      <c r="AJ9" s="5">
        <f>AI9/AH9</f>
        <v>0.375</v>
      </c>
      <c r="AK9" s="4">
        <v>57</v>
      </c>
      <c r="AL9" s="4">
        <v>0</v>
      </c>
      <c r="AM9" s="4">
        <v>0</v>
      </c>
      <c r="AO9" t="s">
        <v>33</v>
      </c>
      <c r="AP9" s="4">
        <v>7</v>
      </c>
      <c r="AQ9" s="4">
        <v>0</v>
      </c>
      <c r="AR9" s="5">
        <f>AQ9/AP9</f>
        <v>0</v>
      </c>
      <c r="AS9" s="4">
        <v>0</v>
      </c>
      <c r="AT9" s="4">
        <v>0</v>
      </c>
      <c r="AU9" s="4">
        <v>1</v>
      </c>
      <c r="AW9" t="s">
        <v>33</v>
      </c>
      <c r="AX9" s="4">
        <v>10</v>
      </c>
      <c r="AY9" s="4">
        <v>0</v>
      </c>
      <c r="AZ9" s="5">
        <f>AY9/AX9</f>
        <v>0</v>
      </c>
      <c r="BA9" s="4">
        <v>0</v>
      </c>
      <c r="BB9" s="4">
        <v>0</v>
      </c>
      <c r="BC9" s="4">
        <v>1</v>
      </c>
      <c r="BE9" t="s">
        <v>77</v>
      </c>
      <c r="BF9" s="4">
        <v>4</v>
      </c>
      <c r="BG9" s="4">
        <v>1</v>
      </c>
      <c r="BH9" s="5">
        <f>BG9/BF9</f>
        <v>0.25</v>
      </c>
      <c r="BI9" s="4">
        <v>10</v>
      </c>
      <c r="BJ9" s="4">
        <v>1</v>
      </c>
      <c r="BK9" s="4">
        <v>1</v>
      </c>
    </row>
    <row r="10" spans="1:63" ht="14.5" customHeight="1" x14ac:dyDescent="0.35">
      <c r="B10" s="4"/>
      <c r="C10" s="4"/>
      <c r="D10" s="5"/>
      <c r="E10" s="4"/>
      <c r="F10" s="4"/>
      <c r="G10" s="4"/>
      <c r="J10" s="4"/>
      <c r="K10" s="4"/>
      <c r="L10" s="5"/>
      <c r="M10" s="4"/>
      <c r="N10" s="4"/>
      <c r="O10" s="4"/>
      <c r="R10" s="4"/>
      <c r="S10" s="4"/>
      <c r="T10" s="5"/>
      <c r="U10" s="4"/>
      <c r="V10" s="4"/>
      <c r="W10" s="4"/>
      <c r="Z10" s="4"/>
      <c r="AA10" s="4"/>
      <c r="AB10" s="5"/>
      <c r="AC10" s="4"/>
      <c r="AD10" s="4"/>
      <c r="AE10" s="4"/>
      <c r="AH10" s="4"/>
      <c r="AI10" s="4"/>
      <c r="AJ10" s="5"/>
      <c r="AK10" s="4"/>
      <c r="AL10" s="4"/>
      <c r="AM10" s="4"/>
      <c r="AP10" s="4"/>
      <c r="AQ10" s="4"/>
      <c r="AR10" s="5"/>
      <c r="AS10" s="4"/>
      <c r="AT10" s="4"/>
      <c r="AU10" s="4"/>
      <c r="AX10" s="4"/>
      <c r="AY10" s="4"/>
      <c r="AZ10" s="5"/>
      <c r="BA10" s="4"/>
      <c r="BB10" s="4"/>
      <c r="BC10" s="4"/>
      <c r="BF10" s="4"/>
      <c r="BG10" s="4"/>
      <c r="BH10" s="5"/>
      <c r="BI10" s="4"/>
      <c r="BJ10" s="4"/>
      <c r="BK10" s="4"/>
    </row>
    <row r="11" spans="1:63" ht="15.5" customHeight="1" x14ac:dyDescent="0.35">
      <c r="A11" s="3" t="s">
        <v>10</v>
      </c>
      <c r="G11" s="4"/>
      <c r="I11" s="3" t="s">
        <v>10</v>
      </c>
      <c r="O11" s="4"/>
      <c r="Q11" s="3" t="s">
        <v>10</v>
      </c>
      <c r="W11" s="4"/>
      <c r="Y11" s="3" t="s">
        <v>10</v>
      </c>
      <c r="AE11" s="4"/>
      <c r="AG11" s="3" t="s">
        <v>10</v>
      </c>
      <c r="AM11" s="4"/>
      <c r="AO11" s="3" t="s">
        <v>10</v>
      </c>
      <c r="AU11" s="4"/>
      <c r="AW11" s="3" t="s">
        <v>10</v>
      </c>
      <c r="BC11" s="4"/>
      <c r="BE11" s="3" t="s">
        <v>10</v>
      </c>
      <c r="BK11" s="4"/>
    </row>
    <row r="12" spans="1:63" ht="15.5" x14ac:dyDescent="0.35">
      <c r="A12" s="2" t="s">
        <v>3</v>
      </c>
      <c r="B12" s="7" t="s">
        <v>4</v>
      </c>
      <c r="C12" s="7" t="s">
        <v>7</v>
      </c>
      <c r="D12" s="7" t="s">
        <v>11</v>
      </c>
      <c r="E12" s="7" t="s">
        <v>12</v>
      </c>
      <c r="F12" s="7" t="s">
        <v>13</v>
      </c>
      <c r="G12" s="4"/>
      <c r="I12" s="2" t="s">
        <v>3</v>
      </c>
      <c r="J12" s="7" t="s">
        <v>4</v>
      </c>
      <c r="K12" s="7" t="s">
        <v>7</v>
      </c>
      <c r="L12" s="7" t="s">
        <v>11</v>
      </c>
      <c r="M12" s="7" t="s">
        <v>12</v>
      </c>
      <c r="N12" s="7" t="s">
        <v>13</v>
      </c>
      <c r="O12" s="4"/>
      <c r="Q12" s="2" t="s">
        <v>3</v>
      </c>
      <c r="R12" s="7" t="s">
        <v>4</v>
      </c>
      <c r="S12" s="7" t="s">
        <v>7</v>
      </c>
      <c r="T12" s="7" t="s">
        <v>11</v>
      </c>
      <c r="U12" s="7" t="s">
        <v>12</v>
      </c>
      <c r="V12" s="7" t="s">
        <v>13</v>
      </c>
      <c r="W12" s="4"/>
      <c r="Y12" s="2" t="s">
        <v>3</v>
      </c>
      <c r="Z12" s="7" t="s">
        <v>4</v>
      </c>
      <c r="AA12" s="7" t="s">
        <v>7</v>
      </c>
      <c r="AB12" s="7" t="s">
        <v>11</v>
      </c>
      <c r="AC12" s="7" t="s">
        <v>12</v>
      </c>
      <c r="AD12" s="7" t="s">
        <v>13</v>
      </c>
      <c r="AE12" s="4"/>
      <c r="AG12" s="2" t="s">
        <v>3</v>
      </c>
      <c r="AH12" s="7" t="s">
        <v>4</v>
      </c>
      <c r="AI12" s="7" t="s">
        <v>7</v>
      </c>
      <c r="AJ12" s="7" t="s">
        <v>11</v>
      </c>
      <c r="AK12" s="7" t="s">
        <v>12</v>
      </c>
      <c r="AL12" s="7" t="s">
        <v>13</v>
      </c>
      <c r="AM12" s="4"/>
      <c r="AO12" s="2" t="s">
        <v>3</v>
      </c>
      <c r="AP12" s="7" t="s">
        <v>4</v>
      </c>
      <c r="AQ12" s="7" t="s">
        <v>7</v>
      </c>
      <c r="AR12" s="7" t="s">
        <v>11</v>
      </c>
      <c r="AS12" s="7" t="s">
        <v>12</v>
      </c>
      <c r="AT12" s="7" t="s">
        <v>13</v>
      </c>
      <c r="AU12" s="4"/>
      <c r="AW12" s="2" t="s">
        <v>3</v>
      </c>
      <c r="AX12" s="7" t="s">
        <v>4</v>
      </c>
      <c r="AY12" s="7" t="s">
        <v>7</v>
      </c>
      <c r="AZ12" s="7" t="s">
        <v>11</v>
      </c>
      <c r="BA12" s="7" t="s">
        <v>12</v>
      </c>
      <c r="BB12" s="7" t="s">
        <v>13</v>
      </c>
      <c r="BC12" s="4"/>
      <c r="BE12" s="2" t="s">
        <v>3</v>
      </c>
      <c r="BF12" s="7" t="s">
        <v>4</v>
      </c>
      <c r="BG12" s="7" t="s">
        <v>7</v>
      </c>
      <c r="BH12" s="7" t="s">
        <v>11</v>
      </c>
      <c r="BI12" s="7" t="s">
        <v>12</v>
      </c>
      <c r="BJ12" s="7" t="s">
        <v>13</v>
      </c>
      <c r="BK12" s="4"/>
    </row>
    <row r="13" spans="1:63" x14ac:dyDescent="0.35">
      <c r="A13" t="s">
        <v>33</v>
      </c>
      <c r="B13" s="4">
        <v>19</v>
      </c>
      <c r="C13" s="4">
        <v>79</v>
      </c>
      <c r="D13" s="6">
        <f>C13/B13</f>
        <v>4.1578947368421053</v>
      </c>
      <c r="E13" s="4">
        <v>42</v>
      </c>
      <c r="F13" s="4">
        <v>2</v>
      </c>
      <c r="G13" s="4"/>
      <c r="I13" t="s">
        <v>33</v>
      </c>
      <c r="J13" s="4">
        <v>13</v>
      </c>
      <c r="K13" s="4">
        <v>73</v>
      </c>
      <c r="L13" s="6">
        <f>K13/J13</f>
        <v>5.615384615384615</v>
      </c>
      <c r="M13" s="4">
        <v>25</v>
      </c>
      <c r="N13" s="4">
        <v>0</v>
      </c>
      <c r="O13" s="4"/>
      <c r="Q13" t="s">
        <v>33</v>
      </c>
      <c r="R13" s="4">
        <v>8</v>
      </c>
      <c r="S13" s="4">
        <v>41</v>
      </c>
      <c r="T13" s="6">
        <f>S13/R13</f>
        <v>5.125</v>
      </c>
      <c r="U13" s="4">
        <v>12</v>
      </c>
      <c r="V13" s="4">
        <v>0</v>
      </c>
      <c r="W13" s="4"/>
      <c r="Y13" t="s">
        <v>33</v>
      </c>
      <c r="Z13" s="4">
        <v>8</v>
      </c>
      <c r="AA13" s="4">
        <v>162</v>
      </c>
      <c r="AB13" s="6">
        <f>AA13/Z13</f>
        <v>20.25</v>
      </c>
      <c r="AC13" s="4">
        <v>63</v>
      </c>
      <c r="AD13" s="4">
        <v>2</v>
      </c>
      <c r="AE13" s="4"/>
      <c r="AG13" t="s">
        <v>34</v>
      </c>
      <c r="AH13" s="4">
        <v>17</v>
      </c>
      <c r="AI13" s="4">
        <v>105</v>
      </c>
      <c r="AJ13" s="6">
        <f>AI13/AH13</f>
        <v>6.1764705882352944</v>
      </c>
      <c r="AK13" s="4">
        <v>24</v>
      </c>
      <c r="AL13" s="4">
        <v>2</v>
      </c>
      <c r="AM13" s="4"/>
      <c r="AO13" t="s">
        <v>33</v>
      </c>
      <c r="AP13" s="4">
        <v>9</v>
      </c>
      <c r="AQ13" s="4">
        <v>62</v>
      </c>
      <c r="AR13" s="6">
        <f>AQ13/AP13</f>
        <v>6.8888888888888893</v>
      </c>
      <c r="AS13" s="4">
        <v>10</v>
      </c>
      <c r="AT13" s="4">
        <v>0</v>
      </c>
      <c r="AU13" s="4"/>
      <c r="AW13" t="s">
        <v>34</v>
      </c>
      <c r="AX13" s="4">
        <v>22</v>
      </c>
      <c r="AY13" s="4">
        <v>120</v>
      </c>
      <c r="AZ13" s="6">
        <f>AY13/AX13</f>
        <v>5.4545454545454541</v>
      </c>
      <c r="BA13" s="4">
        <v>40</v>
      </c>
      <c r="BB13" s="4">
        <v>1</v>
      </c>
      <c r="BC13" s="4"/>
      <c r="BE13" t="s">
        <v>34</v>
      </c>
      <c r="BF13" s="4">
        <v>27</v>
      </c>
      <c r="BG13" s="4">
        <v>189</v>
      </c>
      <c r="BH13" s="6">
        <f>BG13/BF13</f>
        <v>7</v>
      </c>
      <c r="BI13" s="4">
        <v>25</v>
      </c>
      <c r="BJ13" s="4">
        <v>2</v>
      </c>
      <c r="BK13" s="4"/>
    </row>
    <row r="14" spans="1:63" x14ac:dyDescent="0.35">
      <c r="A14" t="s">
        <v>34</v>
      </c>
      <c r="B14" s="4">
        <v>13</v>
      </c>
      <c r="C14" s="4">
        <v>60</v>
      </c>
      <c r="D14" s="6">
        <f>C14/B14</f>
        <v>4.615384615384615</v>
      </c>
      <c r="E14" s="4">
        <v>26</v>
      </c>
      <c r="F14" s="4">
        <v>0</v>
      </c>
      <c r="G14" s="4"/>
      <c r="I14" t="s">
        <v>34</v>
      </c>
      <c r="J14" s="4">
        <v>8</v>
      </c>
      <c r="K14" s="4">
        <v>28</v>
      </c>
      <c r="L14" s="6">
        <f>K14/J14</f>
        <v>3.5</v>
      </c>
      <c r="M14" s="4">
        <v>10</v>
      </c>
      <c r="N14" s="4">
        <v>0</v>
      </c>
      <c r="O14" s="4"/>
      <c r="Q14" t="s">
        <v>34</v>
      </c>
      <c r="R14" s="4">
        <v>7</v>
      </c>
      <c r="S14" s="4">
        <v>18</v>
      </c>
      <c r="T14" s="6">
        <f>S14/R14</f>
        <v>2.5714285714285716</v>
      </c>
      <c r="U14" s="4">
        <v>6</v>
      </c>
      <c r="V14" s="4">
        <v>0</v>
      </c>
      <c r="W14" s="4"/>
      <c r="Y14" t="s">
        <v>34</v>
      </c>
      <c r="Z14" s="4">
        <v>10</v>
      </c>
      <c r="AA14" s="4">
        <v>85</v>
      </c>
      <c r="AB14" s="6">
        <f>AA14/Z14</f>
        <v>8.5</v>
      </c>
      <c r="AC14" s="4">
        <v>24</v>
      </c>
      <c r="AD14" s="4">
        <v>1</v>
      </c>
      <c r="AE14" s="4"/>
      <c r="AG14" t="s">
        <v>33</v>
      </c>
      <c r="AH14" s="4">
        <v>11</v>
      </c>
      <c r="AI14" s="4">
        <v>86</v>
      </c>
      <c r="AJ14" s="6">
        <f>AI14/AH14</f>
        <v>7.8181818181818183</v>
      </c>
      <c r="AK14" s="4">
        <v>22</v>
      </c>
      <c r="AL14" s="4">
        <v>1</v>
      </c>
      <c r="AM14" s="4"/>
      <c r="AO14" t="s">
        <v>34</v>
      </c>
      <c r="AP14" s="4">
        <v>19</v>
      </c>
      <c r="AQ14" s="4">
        <v>61</v>
      </c>
      <c r="AR14" s="6">
        <f>AQ14/AP14</f>
        <v>3.2105263157894739</v>
      </c>
      <c r="AS14" s="4">
        <v>12</v>
      </c>
      <c r="AT14" s="4">
        <v>1</v>
      </c>
      <c r="AU14" s="4"/>
      <c r="AW14" t="s">
        <v>33</v>
      </c>
      <c r="AX14" s="4">
        <v>12</v>
      </c>
      <c r="AY14" s="4">
        <v>44</v>
      </c>
      <c r="AZ14" s="6">
        <f>AY14/AX14</f>
        <v>3.6666666666666665</v>
      </c>
      <c r="BA14" s="4">
        <v>13</v>
      </c>
      <c r="BB14" s="4">
        <v>0</v>
      </c>
      <c r="BC14" s="4"/>
      <c r="BF14" s="4"/>
      <c r="BG14" s="4"/>
      <c r="BH14" s="6"/>
      <c r="BI14" s="4"/>
      <c r="BJ14" s="4"/>
      <c r="BK14" s="4"/>
    </row>
    <row r="15" spans="1:63" x14ac:dyDescent="0.35">
      <c r="B15" s="4"/>
      <c r="C15" s="4"/>
      <c r="D15" s="6"/>
      <c r="E15" s="4"/>
      <c r="F15" s="4"/>
      <c r="G15" s="4"/>
      <c r="J15" s="4"/>
      <c r="K15" s="4"/>
      <c r="L15" s="6"/>
      <c r="M15" s="4"/>
      <c r="N15" s="4"/>
      <c r="O15" s="4"/>
      <c r="Q15" t="s">
        <v>50</v>
      </c>
      <c r="R15" s="4">
        <v>2</v>
      </c>
      <c r="S15" s="4">
        <v>8</v>
      </c>
      <c r="T15" s="6">
        <f>S15/R15</f>
        <v>4</v>
      </c>
      <c r="U15" s="4">
        <v>5</v>
      </c>
      <c r="V15" s="4">
        <v>0</v>
      </c>
      <c r="W15" s="4"/>
      <c r="Y15" t="s">
        <v>57</v>
      </c>
      <c r="Z15" s="4">
        <v>1</v>
      </c>
      <c r="AA15" s="4">
        <v>12</v>
      </c>
      <c r="AB15" s="6">
        <f>AA15/Z15</f>
        <v>12</v>
      </c>
      <c r="AC15" s="4">
        <v>12</v>
      </c>
      <c r="AD15" s="4">
        <v>0</v>
      </c>
      <c r="AE15" s="4"/>
      <c r="AM15" s="4"/>
      <c r="AU15" s="4"/>
      <c r="AW15" t="s">
        <v>50</v>
      </c>
      <c r="AX15" s="4">
        <v>3</v>
      </c>
      <c r="AY15" s="4">
        <v>0</v>
      </c>
      <c r="AZ15" s="6">
        <f>AY15/AX15</f>
        <v>0</v>
      </c>
      <c r="BA15" s="4">
        <v>1</v>
      </c>
      <c r="BB15" s="4">
        <v>0</v>
      </c>
      <c r="BC15" s="4"/>
      <c r="BF15" s="4"/>
      <c r="BG15" s="4"/>
      <c r="BH15" s="6"/>
      <c r="BI15" s="4"/>
      <c r="BJ15" s="4"/>
      <c r="BK15" s="4"/>
    </row>
    <row r="16" spans="1:63" x14ac:dyDescent="0.35">
      <c r="B16" s="4"/>
      <c r="C16" s="4"/>
      <c r="D16" s="6"/>
      <c r="E16" s="4"/>
      <c r="F16" s="4"/>
      <c r="G16" s="4"/>
      <c r="J16" s="4"/>
      <c r="K16" s="4"/>
      <c r="L16" s="6"/>
      <c r="M16" s="4"/>
      <c r="N16" s="4"/>
      <c r="O16" s="4"/>
      <c r="Q16" t="s">
        <v>54</v>
      </c>
      <c r="R16" s="4">
        <v>2</v>
      </c>
      <c r="S16" s="4">
        <v>4</v>
      </c>
      <c r="T16" s="6">
        <f>S16/R16</f>
        <v>2</v>
      </c>
      <c r="U16" s="4">
        <v>5</v>
      </c>
      <c r="V16" s="4">
        <v>0</v>
      </c>
      <c r="W16" s="4"/>
      <c r="Y16" t="s">
        <v>50</v>
      </c>
      <c r="Z16" s="4">
        <v>2</v>
      </c>
      <c r="AA16" s="4">
        <v>2</v>
      </c>
      <c r="AB16" s="6">
        <f>AA16/Z16</f>
        <v>1</v>
      </c>
      <c r="AC16" s="4">
        <v>2</v>
      </c>
      <c r="AD16" s="4">
        <v>0</v>
      </c>
      <c r="AE16" s="4"/>
      <c r="AH16" s="4"/>
      <c r="AI16" s="4"/>
      <c r="AJ16" s="6"/>
      <c r="AK16" s="4"/>
      <c r="AL16" s="4"/>
      <c r="AM16" s="4"/>
      <c r="AP16" s="4"/>
      <c r="AQ16" s="4"/>
      <c r="AR16" s="6"/>
      <c r="AS16" s="4"/>
      <c r="AT16" s="4"/>
      <c r="AU16" s="4"/>
      <c r="BC16" s="4"/>
      <c r="BK16" s="4"/>
    </row>
    <row r="17" spans="1:63" x14ac:dyDescent="0.35">
      <c r="B17" s="4"/>
      <c r="C17" s="4"/>
      <c r="D17" s="6"/>
      <c r="E17" s="4"/>
      <c r="F17" s="4"/>
      <c r="G17" s="4"/>
      <c r="J17" s="4"/>
      <c r="K17" s="4"/>
      <c r="L17" s="6"/>
      <c r="M17" s="4"/>
      <c r="N17" s="4"/>
      <c r="O17" s="4"/>
      <c r="R17" s="4"/>
      <c r="S17" s="4"/>
      <c r="T17" s="6"/>
      <c r="U17" s="4"/>
      <c r="V17" s="4"/>
      <c r="W17" s="4"/>
      <c r="AE17" s="4"/>
      <c r="AM17" s="4"/>
      <c r="AU17" s="4"/>
      <c r="BC17" s="4"/>
      <c r="BK17" s="4"/>
    </row>
    <row r="18" spans="1:63" x14ac:dyDescent="0.35">
      <c r="A18" s="3" t="s">
        <v>14</v>
      </c>
      <c r="B18" s="3"/>
      <c r="C18" s="3"/>
      <c r="D18" s="3"/>
      <c r="E18" s="3"/>
      <c r="F18" s="3"/>
      <c r="G18" s="4"/>
      <c r="I18" s="3" t="s">
        <v>14</v>
      </c>
      <c r="J18" s="3"/>
      <c r="K18" s="3"/>
      <c r="L18" s="3"/>
      <c r="M18" s="3"/>
      <c r="N18" s="3"/>
      <c r="O18" s="4"/>
      <c r="Q18" s="3" t="s">
        <v>14</v>
      </c>
      <c r="R18" s="3"/>
      <c r="S18" s="3"/>
      <c r="T18" s="3"/>
      <c r="U18" s="3"/>
      <c r="V18" s="3"/>
      <c r="W18" s="4"/>
      <c r="Y18" s="3" t="s">
        <v>14</v>
      </c>
      <c r="Z18" s="3"/>
      <c r="AA18" s="3"/>
      <c r="AB18" s="3"/>
      <c r="AC18" s="3"/>
      <c r="AD18" s="3"/>
      <c r="AE18" s="4"/>
      <c r="AG18" s="3" t="s">
        <v>14</v>
      </c>
      <c r="AH18" s="3"/>
      <c r="AI18" s="3"/>
      <c r="AJ18" s="3"/>
      <c r="AK18" s="3"/>
      <c r="AL18" s="3"/>
      <c r="AM18" s="4"/>
      <c r="AO18" s="3" t="s">
        <v>14</v>
      </c>
      <c r="AP18" s="3"/>
      <c r="AQ18" s="3"/>
      <c r="AR18" s="3"/>
      <c r="AS18" s="3"/>
      <c r="AT18" s="3"/>
      <c r="AU18" s="4"/>
      <c r="AW18" s="3" t="s">
        <v>14</v>
      </c>
      <c r="AX18" s="3"/>
      <c r="AY18" s="3"/>
      <c r="AZ18" s="3"/>
      <c r="BA18" s="3"/>
      <c r="BB18" s="3"/>
      <c r="BC18" s="4"/>
      <c r="BE18" s="3" t="s">
        <v>14</v>
      </c>
      <c r="BF18" s="3"/>
      <c r="BG18" s="3"/>
      <c r="BH18" s="3"/>
      <c r="BI18" s="3"/>
      <c r="BJ18" s="3"/>
      <c r="BK18" s="4"/>
    </row>
    <row r="19" spans="1:63" x14ac:dyDescent="0.35">
      <c r="A19" s="3" t="s">
        <v>3</v>
      </c>
      <c r="B19" s="7" t="s">
        <v>15</v>
      </c>
      <c r="C19" s="7" t="s">
        <v>7</v>
      </c>
      <c r="D19" s="7" t="s">
        <v>11</v>
      </c>
      <c r="E19" s="7" t="s">
        <v>12</v>
      </c>
      <c r="F19" s="7" t="s">
        <v>13</v>
      </c>
      <c r="G19" s="4"/>
      <c r="I19" s="3" t="s">
        <v>3</v>
      </c>
      <c r="J19" s="7" t="s">
        <v>15</v>
      </c>
      <c r="K19" s="7" t="s">
        <v>7</v>
      </c>
      <c r="L19" s="7" t="s">
        <v>11</v>
      </c>
      <c r="M19" s="7" t="s">
        <v>12</v>
      </c>
      <c r="N19" s="7" t="s">
        <v>13</v>
      </c>
      <c r="O19" s="4"/>
      <c r="Q19" s="3" t="s">
        <v>3</v>
      </c>
      <c r="R19" s="7" t="s">
        <v>15</v>
      </c>
      <c r="S19" s="7" t="s">
        <v>7</v>
      </c>
      <c r="T19" s="7" t="s">
        <v>11</v>
      </c>
      <c r="U19" s="7" t="s">
        <v>12</v>
      </c>
      <c r="V19" s="7" t="s">
        <v>13</v>
      </c>
      <c r="W19" s="4"/>
      <c r="Y19" s="3" t="s">
        <v>3</v>
      </c>
      <c r="Z19" s="7" t="s">
        <v>15</v>
      </c>
      <c r="AA19" s="7" t="s">
        <v>7</v>
      </c>
      <c r="AB19" s="7" t="s">
        <v>11</v>
      </c>
      <c r="AC19" s="7" t="s">
        <v>12</v>
      </c>
      <c r="AD19" s="7" t="s">
        <v>13</v>
      </c>
      <c r="AE19" s="4"/>
      <c r="AG19" s="3" t="s">
        <v>3</v>
      </c>
      <c r="AH19" s="7" t="s">
        <v>15</v>
      </c>
      <c r="AI19" s="7" t="s">
        <v>7</v>
      </c>
      <c r="AJ19" s="7" t="s">
        <v>11</v>
      </c>
      <c r="AK19" s="7" t="s">
        <v>12</v>
      </c>
      <c r="AL19" s="7" t="s">
        <v>13</v>
      </c>
      <c r="AM19" s="4"/>
      <c r="AO19" s="3" t="s">
        <v>3</v>
      </c>
      <c r="AP19" s="7" t="s">
        <v>15</v>
      </c>
      <c r="AQ19" s="7" t="s">
        <v>7</v>
      </c>
      <c r="AR19" s="7" t="s">
        <v>11</v>
      </c>
      <c r="AS19" s="7" t="s">
        <v>12</v>
      </c>
      <c r="AT19" s="7" t="s">
        <v>13</v>
      </c>
      <c r="AU19" s="4"/>
      <c r="AW19" s="3" t="s">
        <v>3</v>
      </c>
      <c r="AX19" s="7" t="s">
        <v>15</v>
      </c>
      <c r="AY19" s="7" t="s">
        <v>7</v>
      </c>
      <c r="AZ19" s="7" t="s">
        <v>11</v>
      </c>
      <c r="BA19" s="7" t="s">
        <v>12</v>
      </c>
      <c r="BB19" s="7" t="s">
        <v>13</v>
      </c>
      <c r="BC19" s="4"/>
      <c r="BE19" s="3" t="s">
        <v>3</v>
      </c>
      <c r="BF19" s="7" t="s">
        <v>15</v>
      </c>
      <c r="BG19" s="7" t="s">
        <v>7</v>
      </c>
      <c r="BH19" s="7" t="s">
        <v>11</v>
      </c>
      <c r="BI19" s="7" t="s">
        <v>12</v>
      </c>
      <c r="BJ19" s="7" t="s">
        <v>13</v>
      </c>
      <c r="BK19" s="4"/>
    </row>
    <row r="20" spans="1:63" ht="15.5" x14ac:dyDescent="0.35">
      <c r="A20" s="14"/>
      <c r="B20" s="4"/>
      <c r="C20" s="4"/>
      <c r="D20" s="4"/>
      <c r="E20" s="4"/>
      <c r="F20" s="4"/>
      <c r="G20" s="4"/>
      <c r="I20" s="14" t="s">
        <v>50</v>
      </c>
      <c r="J20" s="4">
        <v>2</v>
      </c>
      <c r="K20" s="4">
        <v>16</v>
      </c>
      <c r="L20" s="4">
        <f>K20/J20</f>
        <v>8</v>
      </c>
      <c r="M20" s="4">
        <v>8</v>
      </c>
      <c r="N20" s="4">
        <v>0</v>
      </c>
      <c r="O20" s="4"/>
      <c r="Q20" s="14" t="s">
        <v>55</v>
      </c>
      <c r="R20" s="4">
        <v>3</v>
      </c>
      <c r="S20" s="4">
        <v>83</v>
      </c>
      <c r="T20" s="6">
        <f>S20/R20</f>
        <v>27.666666666666668</v>
      </c>
      <c r="U20" s="4">
        <v>53</v>
      </c>
      <c r="V20" s="4">
        <v>2</v>
      </c>
      <c r="W20" s="4"/>
      <c r="Y20" s="14"/>
      <c r="Z20" s="4"/>
      <c r="AA20" s="4"/>
      <c r="AB20" s="6"/>
      <c r="AC20" s="4"/>
      <c r="AD20" s="4"/>
      <c r="AE20" s="4"/>
      <c r="AG20" t="s">
        <v>66</v>
      </c>
      <c r="AH20" s="4">
        <v>1</v>
      </c>
      <c r="AI20" s="4">
        <v>30</v>
      </c>
      <c r="AJ20" s="6">
        <f>AI20/AH20</f>
        <v>30</v>
      </c>
      <c r="AK20" s="4">
        <v>30</v>
      </c>
      <c r="AL20" s="4">
        <v>0</v>
      </c>
      <c r="AM20" s="4"/>
      <c r="AP20" s="4"/>
      <c r="AQ20" s="4"/>
      <c r="AR20" s="6"/>
      <c r="AS20" s="4"/>
      <c r="AT20" s="4"/>
      <c r="AU20" s="4"/>
      <c r="AX20" s="4"/>
      <c r="AY20" s="4"/>
      <c r="AZ20" s="6"/>
      <c r="BA20" s="4"/>
      <c r="BB20" s="4"/>
      <c r="BC20" s="4"/>
      <c r="BE20" t="s">
        <v>55</v>
      </c>
      <c r="BF20" s="4">
        <v>1</v>
      </c>
      <c r="BG20" s="4">
        <v>10</v>
      </c>
      <c r="BH20" s="6">
        <f>BG20/BF20</f>
        <v>10</v>
      </c>
      <c r="BI20" s="4">
        <v>10</v>
      </c>
      <c r="BJ20" s="4">
        <v>1</v>
      </c>
      <c r="BK20" s="4"/>
    </row>
    <row r="21" spans="1:63" ht="15.5" x14ac:dyDescent="0.35">
      <c r="A21" s="14"/>
      <c r="B21" s="4"/>
      <c r="C21" s="4"/>
      <c r="D21" s="4"/>
      <c r="E21" s="4"/>
      <c r="F21" s="4"/>
      <c r="G21" s="4"/>
      <c r="I21" s="14"/>
      <c r="J21" s="4"/>
      <c r="K21" s="4"/>
      <c r="L21" s="4"/>
      <c r="M21" s="4"/>
      <c r="N21" s="4"/>
      <c r="O21" s="4"/>
      <c r="Q21" s="14" t="s">
        <v>36</v>
      </c>
      <c r="R21" s="4">
        <v>1</v>
      </c>
      <c r="S21" s="4">
        <v>22</v>
      </c>
      <c r="T21" s="6">
        <f>S21/R21</f>
        <v>22</v>
      </c>
      <c r="U21" s="4">
        <v>22</v>
      </c>
      <c r="V21" s="4">
        <v>0</v>
      </c>
      <c r="W21" s="4"/>
      <c r="Y21" s="14"/>
      <c r="Z21" s="4"/>
      <c r="AA21" s="4"/>
      <c r="AB21" s="6"/>
      <c r="AC21" s="4"/>
      <c r="AD21" s="4"/>
      <c r="AE21" s="4"/>
      <c r="AG21" s="14" t="s">
        <v>57</v>
      </c>
      <c r="AH21" s="4">
        <v>1</v>
      </c>
      <c r="AI21" s="4">
        <v>25</v>
      </c>
      <c r="AJ21" s="6">
        <f>AI21/AH21</f>
        <v>25</v>
      </c>
      <c r="AK21" s="4">
        <v>25</v>
      </c>
      <c r="AL21" s="4">
        <v>0</v>
      </c>
      <c r="AM21" s="4"/>
      <c r="AO21" s="14"/>
      <c r="AP21" s="4"/>
      <c r="AQ21" s="4"/>
      <c r="AR21" s="6"/>
      <c r="AS21" s="4"/>
      <c r="AT21" s="4"/>
      <c r="AU21" s="4"/>
      <c r="AW21" s="14"/>
      <c r="AX21" s="4"/>
      <c r="AY21" s="4"/>
      <c r="AZ21" s="6"/>
      <c r="BA21" s="4"/>
      <c r="BB21" s="4"/>
      <c r="BC21" s="4"/>
      <c r="BE21" s="14"/>
      <c r="BF21" s="4"/>
      <c r="BG21" s="4"/>
      <c r="BH21" s="6"/>
      <c r="BI21" s="4"/>
      <c r="BJ21" s="4"/>
      <c r="BK21" s="4"/>
    </row>
    <row r="22" spans="1:63" ht="15.5" x14ac:dyDescent="0.35">
      <c r="B22" s="4"/>
      <c r="C22" s="4"/>
      <c r="D22" s="4"/>
      <c r="E22" s="4"/>
      <c r="F22" s="4"/>
      <c r="G22" s="4"/>
      <c r="J22" s="4"/>
      <c r="K22" s="4"/>
      <c r="L22" s="4"/>
      <c r="M22" s="4"/>
      <c r="N22" s="4"/>
      <c r="O22" s="4"/>
      <c r="R22" s="4"/>
      <c r="S22" s="4"/>
      <c r="T22" s="4"/>
      <c r="U22" s="4"/>
      <c r="V22" s="4"/>
      <c r="W22" s="4"/>
      <c r="Z22" s="4"/>
      <c r="AA22" s="4"/>
      <c r="AB22" s="4"/>
      <c r="AC22" s="4"/>
      <c r="AD22" s="4"/>
      <c r="AE22" s="4"/>
      <c r="AG22" s="14" t="s">
        <v>50</v>
      </c>
      <c r="AH22" s="4">
        <v>1</v>
      </c>
      <c r="AI22" s="4">
        <v>2</v>
      </c>
      <c r="AJ22" s="6">
        <f>AI22/AH22</f>
        <v>2</v>
      </c>
      <c r="AK22" s="4">
        <v>2</v>
      </c>
      <c r="AL22" s="4">
        <v>0</v>
      </c>
      <c r="AM22" s="4"/>
      <c r="AO22" s="14"/>
      <c r="AP22" s="4"/>
      <c r="AQ22" s="4"/>
      <c r="AR22" s="6"/>
      <c r="AS22" s="4"/>
      <c r="AT22" s="4"/>
      <c r="AU22" s="4"/>
      <c r="AW22" s="14"/>
      <c r="AX22" s="4"/>
      <c r="AY22" s="4"/>
      <c r="AZ22" s="6"/>
      <c r="BA22" s="4"/>
      <c r="BB22" s="4"/>
      <c r="BC22" s="4"/>
      <c r="BE22" s="14"/>
      <c r="BF22" s="4"/>
      <c r="BG22" s="4"/>
      <c r="BH22" s="6"/>
      <c r="BI22" s="4"/>
      <c r="BJ22" s="4"/>
      <c r="BK22" s="4"/>
    </row>
    <row r="23" spans="1:63" x14ac:dyDescent="0.35">
      <c r="B23" s="4"/>
      <c r="C23" s="4"/>
      <c r="D23" s="4"/>
      <c r="E23" s="4"/>
      <c r="F23" s="4"/>
      <c r="G23" s="4"/>
      <c r="J23" s="4"/>
      <c r="K23" s="4"/>
      <c r="L23" s="4"/>
      <c r="M23" s="4"/>
      <c r="N23" s="4"/>
      <c r="O23" s="4"/>
      <c r="R23" s="4"/>
      <c r="S23" s="4"/>
      <c r="T23" s="4"/>
      <c r="U23" s="4"/>
      <c r="V23" s="4"/>
      <c r="W23" s="4"/>
      <c r="Z23" s="4"/>
      <c r="AA23" s="4"/>
      <c r="AB23" s="4"/>
      <c r="AC23" s="4"/>
      <c r="AD23" s="4"/>
      <c r="AE23" s="4"/>
      <c r="AM23" s="4"/>
      <c r="AU23" s="4"/>
      <c r="BC23" s="4"/>
      <c r="BK23" s="4"/>
    </row>
    <row r="24" spans="1:63" x14ac:dyDescent="0.35">
      <c r="A24" s="3" t="s">
        <v>16</v>
      </c>
      <c r="B24" s="4"/>
      <c r="C24" s="4"/>
      <c r="D24" s="6"/>
      <c r="E24" s="4"/>
      <c r="F24" s="4"/>
      <c r="I24" s="3" t="s">
        <v>16</v>
      </c>
      <c r="J24" s="4"/>
      <c r="K24" s="4"/>
      <c r="L24" s="6"/>
      <c r="M24" s="4"/>
      <c r="N24" s="4"/>
      <c r="Q24" s="3" t="s">
        <v>16</v>
      </c>
      <c r="R24" s="4"/>
      <c r="S24" s="4"/>
      <c r="T24" s="6"/>
      <c r="U24" s="4"/>
      <c r="V24" s="4"/>
      <c r="Y24" s="3" t="s">
        <v>16</v>
      </c>
      <c r="Z24" s="4"/>
      <c r="AA24" s="4"/>
      <c r="AB24" s="6"/>
      <c r="AC24" s="4"/>
      <c r="AD24" s="4"/>
      <c r="AG24" s="3" t="s">
        <v>16</v>
      </c>
      <c r="AH24" s="4"/>
      <c r="AI24" s="4"/>
      <c r="AJ24" s="6"/>
      <c r="AK24" s="4"/>
      <c r="AL24" s="4"/>
      <c r="AO24" s="3" t="s">
        <v>16</v>
      </c>
      <c r="AP24" s="4"/>
      <c r="AQ24" s="4"/>
      <c r="AR24" s="6"/>
      <c r="AS24" s="4"/>
      <c r="AT24" s="4"/>
      <c r="AW24" s="3" t="s">
        <v>16</v>
      </c>
      <c r="AX24" s="4"/>
      <c r="AY24" s="4"/>
      <c r="AZ24" s="6"/>
      <c r="BA24" s="4"/>
      <c r="BB24" s="4"/>
      <c r="BE24" s="3" t="s">
        <v>16</v>
      </c>
      <c r="BF24" s="4"/>
      <c r="BG24" s="4"/>
      <c r="BH24" s="6"/>
      <c r="BI24" s="4"/>
      <c r="BJ24" s="4"/>
    </row>
    <row r="25" spans="1:63" ht="15.5" x14ac:dyDescent="0.35">
      <c r="A25" s="2" t="s">
        <v>3</v>
      </c>
      <c r="B25" s="7" t="s">
        <v>17</v>
      </c>
      <c r="C25" s="7" t="s">
        <v>18</v>
      </c>
      <c r="D25" s="7" t="s">
        <v>19</v>
      </c>
      <c r="E25" s="4"/>
      <c r="F25" s="4"/>
      <c r="G25" s="4"/>
      <c r="I25" s="2" t="s">
        <v>3</v>
      </c>
      <c r="J25" s="7" t="s">
        <v>17</v>
      </c>
      <c r="K25" s="7" t="s">
        <v>18</v>
      </c>
      <c r="L25" s="7" t="s">
        <v>19</v>
      </c>
      <c r="M25" s="4"/>
      <c r="N25" s="4"/>
      <c r="O25" s="4"/>
      <c r="Q25" s="2" t="s">
        <v>3</v>
      </c>
      <c r="R25" s="7" t="s">
        <v>17</v>
      </c>
      <c r="S25" s="7" t="s">
        <v>18</v>
      </c>
      <c r="T25" s="7" t="s">
        <v>19</v>
      </c>
      <c r="U25" s="4"/>
      <c r="V25" s="4"/>
      <c r="W25" s="4"/>
      <c r="Y25" s="2" t="s">
        <v>3</v>
      </c>
      <c r="Z25" s="7" t="s">
        <v>17</v>
      </c>
      <c r="AA25" s="7" t="s">
        <v>18</v>
      </c>
      <c r="AB25" s="7" t="s">
        <v>19</v>
      </c>
      <c r="AC25" s="4"/>
      <c r="AD25" s="4"/>
      <c r="AE25" s="4"/>
      <c r="AG25" s="2" t="s">
        <v>3</v>
      </c>
      <c r="AH25" s="7" t="s">
        <v>17</v>
      </c>
      <c r="AI25" s="7" t="s">
        <v>18</v>
      </c>
      <c r="AJ25" s="7" t="s">
        <v>19</v>
      </c>
      <c r="AK25" s="4"/>
      <c r="AL25" s="4"/>
      <c r="AM25" s="4"/>
      <c r="AO25" s="2" t="s">
        <v>3</v>
      </c>
      <c r="AP25" s="7" t="s">
        <v>17</v>
      </c>
      <c r="AQ25" s="7" t="s">
        <v>18</v>
      </c>
      <c r="AR25" s="7" t="s">
        <v>19</v>
      </c>
      <c r="AS25" s="4"/>
      <c r="AT25" s="4"/>
      <c r="AU25" s="4"/>
      <c r="AW25" s="2" t="s">
        <v>3</v>
      </c>
      <c r="AX25" s="7" t="s">
        <v>17</v>
      </c>
      <c r="AY25" s="7" t="s">
        <v>18</v>
      </c>
      <c r="AZ25" s="7" t="s">
        <v>19</v>
      </c>
      <c r="BA25" s="4"/>
      <c r="BB25" s="4"/>
      <c r="BC25" s="4"/>
      <c r="BE25" s="2" t="s">
        <v>3</v>
      </c>
      <c r="BF25" s="7" t="s">
        <v>17</v>
      </c>
      <c r="BG25" s="7" t="s">
        <v>18</v>
      </c>
      <c r="BH25" s="7" t="s">
        <v>19</v>
      </c>
      <c r="BI25" s="4"/>
      <c r="BJ25" s="4"/>
      <c r="BK25" s="4"/>
    </row>
    <row r="26" spans="1:63" x14ac:dyDescent="0.35">
      <c r="A26" s="3"/>
      <c r="B26" s="7"/>
      <c r="C26" s="7"/>
      <c r="D26" s="7"/>
      <c r="E26" s="4"/>
      <c r="F26" s="4"/>
      <c r="G26" s="4"/>
      <c r="I26" s="3"/>
      <c r="J26" s="7"/>
      <c r="K26" s="7"/>
      <c r="L26" s="7"/>
      <c r="M26" s="4"/>
      <c r="N26" s="4"/>
      <c r="O26" s="4"/>
      <c r="Q26" s="3"/>
      <c r="R26" s="7"/>
      <c r="S26" s="7"/>
      <c r="T26" s="7"/>
      <c r="U26" s="4"/>
      <c r="V26" s="4"/>
      <c r="W26" s="4"/>
      <c r="Y26" s="3"/>
      <c r="Z26" s="7"/>
      <c r="AA26" s="7"/>
      <c r="AB26" s="7"/>
      <c r="AC26" s="4"/>
      <c r="AD26" s="4"/>
      <c r="AE26" s="4"/>
      <c r="AG26" s="3"/>
      <c r="AH26" s="7"/>
      <c r="AI26" s="7"/>
      <c r="AJ26" s="7"/>
      <c r="AK26" s="4"/>
      <c r="AL26" s="4"/>
      <c r="AM26" s="4"/>
      <c r="AO26" s="3"/>
      <c r="AP26" s="7"/>
      <c r="AQ26" s="7"/>
      <c r="AR26" s="7"/>
      <c r="AS26" s="4"/>
      <c r="AT26" s="4"/>
      <c r="AU26" s="4"/>
      <c r="AW26" s="3"/>
      <c r="AX26" s="7"/>
      <c r="AY26" s="7"/>
      <c r="AZ26" s="7"/>
      <c r="BA26" s="4"/>
      <c r="BB26" s="4"/>
      <c r="BC26" s="4"/>
      <c r="BE26" s="3"/>
      <c r="BF26" s="7"/>
      <c r="BG26" s="7"/>
      <c r="BH26" s="7"/>
      <c r="BI26" s="4"/>
      <c r="BJ26" s="4"/>
      <c r="BK26" s="4"/>
    </row>
    <row r="27" spans="1:63" x14ac:dyDescent="0.35">
      <c r="B27" s="4"/>
      <c r="C27" s="4"/>
      <c r="D27" s="5"/>
      <c r="E27" s="4"/>
      <c r="F27" s="4"/>
      <c r="G27" s="4"/>
      <c r="J27" s="4"/>
      <c r="K27" s="4"/>
      <c r="L27" s="5"/>
      <c r="M27" s="4"/>
      <c r="N27" s="4"/>
      <c r="O27" s="4"/>
      <c r="R27" s="4"/>
      <c r="S27" s="4"/>
      <c r="T27" s="5"/>
      <c r="U27" s="4"/>
      <c r="V27" s="4"/>
      <c r="W27" s="4"/>
      <c r="Z27" s="4"/>
      <c r="AA27" s="4"/>
      <c r="AB27" s="5"/>
      <c r="AC27" s="4"/>
      <c r="AD27" s="4"/>
      <c r="AE27" s="4"/>
      <c r="AH27" s="4"/>
      <c r="AI27" s="4"/>
      <c r="AJ27" s="5"/>
      <c r="AK27" s="4"/>
      <c r="AL27" s="4"/>
      <c r="AM27" s="4"/>
      <c r="AP27" s="4"/>
      <c r="AQ27" s="4"/>
      <c r="AR27" s="5"/>
      <c r="AS27" s="4"/>
      <c r="AT27" s="4"/>
      <c r="AU27" s="4"/>
      <c r="AX27" s="4"/>
      <c r="AY27" s="4"/>
      <c r="AZ27" s="5"/>
      <c r="BA27" s="4"/>
      <c r="BB27" s="4"/>
      <c r="BC27" s="4"/>
      <c r="BF27" s="4"/>
      <c r="BG27" s="4"/>
      <c r="BH27" s="5"/>
      <c r="BI27" s="4"/>
      <c r="BJ27" s="4"/>
      <c r="BK27" s="4"/>
    </row>
    <row r="28" spans="1:63" x14ac:dyDescent="0.35">
      <c r="A28" s="3" t="s">
        <v>20</v>
      </c>
      <c r="B28" s="7"/>
      <c r="C28" s="7"/>
      <c r="D28" s="7"/>
      <c r="E28" s="7"/>
      <c r="F28" s="7"/>
      <c r="G28" s="7"/>
      <c r="I28" s="3" t="s">
        <v>20</v>
      </c>
      <c r="J28" s="7"/>
      <c r="K28" s="7"/>
      <c r="L28" s="7"/>
      <c r="M28" s="7"/>
      <c r="N28" s="7"/>
      <c r="O28" s="7"/>
      <c r="Q28" s="3" t="s">
        <v>20</v>
      </c>
      <c r="R28" s="7"/>
      <c r="S28" s="7"/>
      <c r="T28" s="7"/>
      <c r="U28" s="7"/>
      <c r="V28" s="7"/>
      <c r="W28" s="7"/>
      <c r="X28" s="7"/>
      <c r="Y28" s="3" t="s">
        <v>20</v>
      </c>
      <c r="Z28" s="7"/>
      <c r="AA28" s="7"/>
      <c r="AB28" s="7"/>
      <c r="AC28" s="7"/>
      <c r="AD28" s="7"/>
      <c r="AE28" s="7"/>
      <c r="AF28" s="7"/>
      <c r="AG28" s="3" t="s">
        <v>20</v>
      </c>
      <c r="AH28" s="7"/>
      <c r="AI28" s="7"/>
      <c r="AJ28" s="7"/>
      <c r="AK28" s="7"/>
      <c r="AL28" s="7"/>
      <c r="AM28" s="7"/>
      <c r="AO28" s="3" t="s">
        <v>20</v>
      </c>
      <c r="AP28" s="7"/>
      <c r="AQ28" s="7"/>
      <c r="AR28" s="7"/>
      <c r="AS28" s="7"/>
      <c r="AT28" s="7"/>
      <c r="AU28" s="7"/>
      <c r="AW28" s="3" t="s">
        <v>20</v>
      </c>
      <c r="AX28" s="7"/>
      <c r="AY28" s="7"/>
      <c r="AZ28" s="7"/>
      <c r="BA28" s="7"/>
      <c r="BB28" s="7"/>
      <c r="BC28" s="7"/>
      <c r="BE28" s="3" t="s">
        <v>20</v>
      </c>
      <c r="BF28" s="7"/>
      <c r="BG28" s="7"/>
      <c r="BH28" s="7"/>
      <c r="BI28" s="7"/>
      <c r="BJ28" s="7"/>
      <c r="BK28" s="7"/>
    </row>
    <row r="29" spans="1:63" ht="15.5" x14ac:dyDescent="0.35">
      <c r="A29" s="2" t="s">
        <v>3</v>
      </c>
      <c r="B29" s="7" t="s">
        <v>9</v>
      </c>
      <c r="C29" s="7" t="s">
        <v>7</v>
      </c>
      <c r="D29" s="7" t="s">
        <v>21</v>
      </c>
      <c r="E29" s="7" t="s">
        <v>22</v>
      </c>
      <c r="F29" s="7" t="s">
        <v>23</v>
      </c>
      <c r="G29" s="7" t="s">
        <v>13</v>
      </c>
      <c r="I29" s="2" t="s">
        <v>3</v>
      </c>
      <c r="J29" s="7" t="s">
        <v>9</v>
      </c>
      <c r="K29" s="7" t="s">
        <v>7</v>
      </c>
      <c r="L29" s="7" t="s">
        <v>21</v>
      </c>
      <c r="M29" s="7" t="s">
        <v>22</v>
      </c>
      <c r="N29" s="7" t="s">
        <v>23</v>
      </c>
      <c r="O29" s="7" t="s">
        <v>13</v>
      </c>
      <c r="Q29" s="2" t="s">
        <v>3</v>
      </c>
      <c r="R29" s="7" t="s">
        <v>9</v>
      </c>
      <c r="S29" s="7" t="s">
        <v>7</v>
      </c>
      <c r="T29" s="7" t="s">
        <v>21</v>
      </c>
      <c r="U29" s="7" t="s">
        <v>22</v>
      </c>
      <c r="V29" s="7" t="s">
        <v>23</v>
      </c>
      <c r="W29" s="7" t="s">
        <v>13</v>
      </c>
      <c r="Y29" s="2" t="s">
        <v>3</v>
      </c>
      <c r="Z29" s="7" t="s">
        <v>9</v>
      </c>
      <c r="AA29" s="7" t="s">
        <v>7</v>
      </c>
      <c r="AB29" s="7" t="s">
        <v>21</v>
      </c>
      <c r="AC29" s="7" t="s">
        <v>22</v>
      </c>
      <c r="AD29" s="7" t="s">
        <v>23</v>
      </c>
      <c r="AE29" s="7" t="s">
        <v>13</v>
      </c>
      <c r="AG29" s="2" t="s">
        <v>3</v>
      </c>
      <c r="AH29" s="7" t="s">
        <v>9</v>
      </c>
      <c r="AI29" s="7" t="s">
        <v>7</v>
      </c>
      <c r="AJ29" s="7" t="s">
        <v>21</v>
      </c>
      <c r="AK29" s="7" t="s">
        <v>22</v>
      </c>
      <c r="AL29" s="7" t="s">
        <v>23</v>
      </c>
      <c r="AM29" s="7" t="s">
        <v>13</v>
      </c>
      <c r="AO29" s="2" t="s">
        <v>3</v>
      </c>
      <c r="AP29" s="7" t="s">
        <v>9</v>
      </c>
      <c r="AQ29" s="7" t="s">
        <v>7</v>
      </c>
      <c r="AR29" s="7" t="s">
        <v>21</v>
      </c>
      <c r="AS29" s="7" t="s">
        <v>22</v>
      </c>
      <c r="AT29" s="7" t="s">
        <v>23</v>
      </c>
      <c r="AU29" s="7" t="s">
        <v>13</v>
      </c>
      <c r="AW29" s="2" t="s">
        <v>3</v>
      </c>
      <c r="AX29" s="7" t="s">
        <v>9</v>
      </c>
      <c r="AY29" s="7" t="s">
        <v>7</v>
      </c>
      <c r="AZ29" s="7" t="s">
        <v>21</v>
      </c>
      <c r="BA29" s="7" t="s">
        <v>22</v>
      </c>
      <c r="BB29" s="7" t="s">
        <v>23</v>
      </c>
      <c r="BC29" s="7" t="s">
        <v>13</v>
      </c>
      <c r="BE29" s="2" t="s">
        <v>3</v>
      </c>
      <c r="BF29" s="7" t="s">
        <v>9</v>
      </c>
      <c r="BG29" s="7" t="s">
        <v>7</v>
      </c>
      <c r="BH29" s="7" t="s">
        <v>21</v>
      </c>
      <c r="BI29" s="7" t="s">
        <v>22</v>
      </c>
      <c r="BJ29" s="7" t="s">
        <v>23</v>
      </c>
      <c r="BK29" s="7" t="s">
        <v>13</v>
      </c>
    </row>
    <row r="30" spans="1:63" x14ac:dyDescent="0.35">
      <c r="A30" t="s">
        <v>35</v>
      </c>
      <c r="B30" s="4">
        <v>1</v>
      </c>
      <c r="C30" s="4">
        <v>0</v>
      </c>
      <c r="D30" s="4"/>
      <c r="E30" s="4"/>
      <c r="F30" s="4"/>
      <c r="G30" s="4"/>
      <c r="I30" t="s">
        <v>37</v>
      </c>
      <c r="J30" s="4"/>
      <c r="K30" s="4"/>
      <c r="L30" s="4"/>
      <c r="M30" s="4">
        <v>1</v>
      </c>
      <c r="N30" s="4"/>
      <c r="O30" s="4"/>
      <c r="R30" s="4"/>
      <c r="S30" s="4"/>
      <c r="T30" s="4"/>
      <c r="U30" s="4"/>
      <c r="V30" s="4"/>
      <c r="W30" s="4"/>
      <c r="X30" s="4"/>
      <c r="Y30" t="s">
        <v>57</v>
      </c>
      <c r="Z30" s="4"/>
      <c r="AA30" s="4"/>
      <c r="AB30" s="4"/>
      <c r="AC30" s="4">
        <v>1</v>
      </c>
      <c r="AD30" s="4"/>
      <c r="AE30" s="4"/>
      <c r="AF30" s="4"/>
      <c r="AH30" s="4"/>
      <c r="AI30" s="4"/>
      <c r="AJ30" s="4"/>
      <c r="AK30" s="4"/>
      <c r="AL30" s="4"/>
      <c r="AM30" s="4"/>
      <c r="AP30" s="4"/>
      <c r="AQ30" s="4"/>
      <c r="AR30" s="4"/>
      <c r="AS30" s="4"/>
      <c r="AT30" s="4"/>
      <c r="AU30" s="4"/>
      <c r="AW30" t="s">
        <v>54</v>
      </c>
      <c r="AX30" s="4">
        <v>1</v>
      </c>
      <c r="AY30" s="4">
        <v>0</v>
      </c>
      <c r="AZ30" s="4"/>
      <c r="BA30" s="4"/>
      <c r="BB30" s="4"/>
      <c r="BC30" s="4"/>
      <c r="BE30" t="s">
        <v>78</v>
      </c>
      <c r="BF30" s="4">
        <v>1</v>
      </c>
      <c r="BG30" s="4">
        <v>0</v>
      </c>
      <c r="BH30" s="4"/>
      <c r="BI30" s="4"/>
      <c r="BJ30" s="4"/>
      <c r="BK30" s="4"/>
    </row>
    <row r="31" spans="1:63" x14ac:dyDescent="0.35">
      <c r="A31" t="s">
        <v>36</v>
      </c>
      <c r="B31" s="4"/>
      <c r="C31" s="4"/>
      <c r="D31" s="4">
        <v>1</v>
      </c>
      <c r="E31" s="4"/>
      <c r="F31" s="4"/>
      <c r="G31" s="4"/>
      <c r="J31" s="4"/>
      <c r="K31" s="4"/>
      <c r="L31" s="4"/>
      <c r="M31" s="4"/>
      <c r="N31" s="4"/>
      <c r="O31" s="4"/>
      <c r="R31" s="4"/>
      <c r="S31" s="4"/>
      <c r="T31" s="4"/>
      <c r="U31" s="4"/>
      <c r="V31" s="4"/>
      <c r="W31" s="4"/>
      <c r="Z31" s="4"/>
      <c r="AA31" s="4"/>
      <c r="AB31" s="4"/>
      <c r="AC31" s="4"/>
      <c r="AD31" s="4"/>
      <c r="AE31" s="4"/>
      <c r="AH31" s="4"/>
      <c r="AI31" s="4"/>
      <c r="AJ31" s="4"/>
      <c r="AK31" s="4"/>
      <c r="AL31" s="4"/>
      <c r="AM31" s="4"/>
      <c r="AP31" s="4"/>
      <c r="AQ31" s="4"/>
      <c r="AR31" s="4"/>
      <c r="AS31" s="4"/>
      <c r="AT31" s="4"/>
      <c r="AU31" s="4"/>
      <c r="AX31" s="4"/>
      <c r="AY31" s="4"/>
      <c r="AZ31" s="4"/>
      <c r="BA31" s="4"/>
      <c r="BB31" s="4"/>
      <c r="BC31" s="4"/>
      <c r="BE31" t="s">
        <v>79</v>
      </c>
      <c r="BF31" s="4">
        <v>1</v>
      </c>
      <c r="BG31" s="4">
        <v>0</v>
      </c>
      <c r="BH31" s="4"/>
      <c r="BI31" s="4"/>
      <c r="BJ31" s="4"/>
      <c r="BK31" s="4"/>
    </row>
    <row r="32" spans="1:63" x14ac:dyDescent="0.35">
      <c r="A32" t="s">
        <v>37</v>
      </c>
      <c r="B32" s="4"/>
      <c r="C32" s="4"/>
      <c r="D32" s="4"/>
      <c r="E32" s="4">
        <v>1</v>
      </c>
      <c r="F32" s="4"/>
      <c r="G32" s="4"/>
      <c r="J32" s="4"/>
      <c r="K32" s="4"/>
      <c r="L32" s="4"/>
      <c r="M32" s="4"/>
      <c r="N32" s="4"/>
      <c r="O32" s="4"/>
      <c r="R32" s="4"/>
      <c r="S32" s="4"/>
      <c r="T32" s="4"/>
      <c r="U32" s="4"/>
      <c r="V32" s="4"/>
      <c r="W32" s="4"/>
      <c r="Z32" s="4"/>
      <c r="AA32" s="4"/>
      <c r="AB32" s="4"/>
      <c r="AC32" s="4"/>
      <c r="AD32" s="4"/>
      <c r="AE32" s="4"/>
      <c r="AH32" s="4"/>
      <c r="AI32" s="4"/>
      <c r="AJ32" s="4"/>
      <c r="AK32" s="4"/>
      <c r="AL32" s="4"/>
      <c r="AM32" s="4"/>
      <c r="AP32" s="4"/>
      <c r="AQ32" s="4"/>
      <c r="AR32" s="4"/>
      <c r="AS32" s="4"/>
      <c r="AT32" s="4"/>
      <c r="AU32" s="4"/>
      <c r="AX32" s="4"/>
      <c r="AY32" s="4"/>
      <c r="AZ32" s="4"/>
      <c r="BA32" s="4"/>
      <c r="BB32" s="4"/>
      <c r="BC32" s="4"/>
      <c r="BF32" s="4"/>
      <c r="BG32" s="4"/>
      <c r="BH32" s="4"/>
      <c r="BI32" s="4"/>
      <c r="BJ32" s="4"/>
      <c r="BK32" s="4"/>
    </row>
    <row r="33" spans="1:62" x14ac:dyDescent="0.35">
      <c r="D33" s="4"/>
      <c r="E33" s="4"/>
      <c r="L33" s="4"/>
      <c r="M33" s="4"/>
      <c r="T33" s="4"/>
      <c r="U33" s="4"/>
      <c r="AB33" s="4"/>
      <c r="AC33" s="4"/>
      <c r="AJ33" s="4"/>
      <c r="AK33" s="4"/>
      <c r="AR33" s="4"/>
      <c r="AS33" s="4"/>
      <c r="AZ33" s="4"/>
      <c r="BA33" s="4"/>
      <c r="BH33" s="4"/>
      <c r="BI33" s="4"/>
    </row>
    <row r="34" spans="1:62" x14ac:dyDescent="0.35">
      <c r="A34" s="3" t="s">
        <v>26</v>
      </c>
      <c r="B34" s="3"/>
      <c r="C34" s="3"/>
      <c r="D34" s="3"/>
      <c r="E34" s="7"/>
      <c r="F34" s="3"/>
      <c r="I34" s="3" t="s">
        <v>26</v>
      </c>
      <c r="J34" s="3"/>
      <c r="K34" s="3"/>
      <c r="L34" s="3"/>
      <c r="M34" s="7"/>
      <c r="N34" s="3"/>
      <c r="Q34" s="3" t="s">
        <v>26</v>
      </c>
      <c r="R34" s="3"/>
      <c r="S34" s="3"/>
      <c r="T34" s="3"/>
      <c r="U34" s="7"/>
      <c r="V34" s="3"/>
      <c r="Y34" s="3" t="s">
        <v>26</v>
      </c>
      <c r="Z34" s="3"/>
      <c r="AA34" s="3"/>
      <c r="AB34" s="3"/>
      <c r="AC34" s="7"/>
      <c r="AD34" s="3"/>
      <c r="AG34" s="3" t="s">
        <v>26</v>
      </c>
      <c r="AH34" s="3"/>
      <c r="AI34" s="3"/>
      <c r="AJ34" s="3"/>
      <c r="AK34" s="7"/>
      <c r="AL34" s="3"/>
      <c r="AO34" s="3" t="s">
        <v>26</v>
      </c>
      <c r="AP34" s="3"/>
      <c r="AQ34" s="3"/>
      <c r="AR34" s="3"/>
      <c r="AS34" s="7"/>
      <c r="AT34" s="3"/>
      <c r="AW34" s="3" t="s">
        <v>26</v>
      </c>
      <c r="AX34" s="3"/>
      <c r="AY34" s="3"/>
      <c r="AZ34" s="3"/>
      <c r="BA34" s="7"/>
      <c r="BB34" s="3"/>
      <c r="BE34" s="3" t="s">
        <v>26</v>
      </c>
      <c r="BF34" s="3"/>
      <c r="BG34" s="3"/>
      <c r="BH34" s="3"/>
      <c r="BI34" s="7"/>
      <c r="BJ34" s="3"/>
    </row>
    <row r="35" spans="1:62" x14ac:dyDescent="0.35">
      <c r="A35" s="3" t="s">
        <v>3</v>
      </c>
      <c r="B35" s="7" t="s">
        <v>27</v>
      </c>
      <c r="C35" s="7" t="s">
        <v>7</v>
      </c>
      <c r="D35" s="7" t="s">
        <v>11</v>
      </c>
      <c r="E35" s="7" t="s">
        <v>12</v>
      </c>
      <c r="F35" s="7" t="s">
        <v>13</v>
      </c>
      <c r="I35" s="3" t="s">
        <v>3</v>
      </c>
      <c r="J35" s="7" t="s">
        <v>27</v>
      </c>
      <c r="K35" s="7" t="s">
        <v>7</v>
      </c>
      <c r="L35" s="7" t="s">
        <v>11</v>
      </c>
      <c r="M35" s="7" t="s">
        <v>12</v>
      </c>
      <c r="N35" s="7" t="s">
        <v>13</v>
      </c>
      <c r="Q35" s="3" t="s">
        <v>3</v>
      </c>
      <c r="R35" s="7" t="s">
        <v>27</v>
      </c>
      <c r="S35" s="7" t="s">
        <v>7</v>
      </c>
      <c r="T35" s="7" t="s">
        <v>11</v>
      </c>
      <c r="U35" s="7" t="s">
        <v>12</v>
      </c>
      <c r="V35" s="7" t="s">
        <v>13</v>
      </c>
      <c r="Y35" s="3" t="s">
        <v>3</v>
      </c>
      <c r="Z35" s="7" t="s">
        <v>27</v>
      </c>
      <c r="AA35" s="7" t="s">
        <v>7</v>
      </c>
      <c r="AB35" s="7" t="s">
        <v>11</v>
      </c>
      <c r="AC35" s="7" t="s">
        <v>12</v>
      </c>
      <c r="AD35" s="7" t="s">
        <v>13</v>
      </c>
      <c r="AG35" s="3" t="s">
        <v>3</v>
      </c>
      <c r="AH35" s="7" t="s">
        <v>27</v>
      </c>
      <c r="AI35" s="7" t="s">
        <v>7</v>
      </c>
      <c r="AJ35" s="7" t="s">
        <v>11</v>
      </c>
      <c r="AK35" s="7" t="s">
        <v>12</v>
      </c>
      <c r="AL35" s="7" t="s">
        <v>13</v>
      </c>
      <c r="AO35" s="3" t="s">
        <v>3</v>
      </c>
      <c r="AP35" s="7" t="s">
        <v>27</v>
      </c>
      <c r="AQ35" s="7" t="s">
        <v>7</v>
      </c>
      <c r="AR35" s="7" t="s">
        <v>11</v>
      </c>
      <c r="AS35" s="7" t="s">
        <v>12</v>
      </c>
      <c r="AT35" s="7" t="s">
        <v>13</v>
      </c>
      <c r="AW35" s="3" t="s">
        <v>3</v>
      </c>
      <c r="AX35" s="7" t="s">
        <v>27</v>
      </c>
      <c r="AY35" s="7" t="s">
        <v>7</v>
      </c>
      <c r="AZ35" s="7" t="s">
        <v>11</v>
      </c>
      <c r="BA35" s="7" t="s">
        <v>12</v>
      </c>
      <c r="BB35" s="7" t="s">
        <v>13</v>
      </c>
      <c r="BE35" s="3" t="s">
        <v>3</v>
      </c>
      <c r="BF35" s="7" t="s">
        <v>27</v>
      </c>
      <c r="BG35" s="7" t="s">
        <v>7</v>
      </c>
      <c r="BH35" s="7" t="s">
        <v>11</v>
      </c>
      <c r="BI35" s="7" t="s">
        <v>12</v>
      </c>
      <c r="BJ35" s="7" t="s">
        <v>13</v>
      </c>
    </row>
    <row r="36" spans="1:62" x14ac:dyDescent="0.35">
      <c r="I36" s="3"/>
      <c r="J36" s="3"/>
      <c r="K36" s="3"/>
      <c r="L36" s="3"/>
      <c r="M36" s="3"/>
      <c r="N36" s="3"/>
      <c r="Q36" s="3"/>
      <c r="R36" s="3"/>
      <c r="S36" s="3"/>
      <c r="T36" s="3"/>
      <c r="U36" s="3"/>
      <c r="V36" s="3"/>
      <c r="Y36" s="3"/>
      <c r="Z36" s="3"/>
      <c r="AA36" s="3"/>
      <c r="AB36" s="3"/>
      <c r="AC36" s="3"/>
      <c r="AD36" s="3"/>
      <c r="AG36" s="3"/>
      <c r="AH36" s="3"/>
      <c r="AI36" s="3"/>
      <c r="AJ36" s="3"/>
      <c r="AK36" s="3"/>
      <c r="AL36" s="3"/>
      <c r="AO36" s="3"/>
      <c r="AP36" s="3"/>
      <c r="AQ36" s="3"/>
      <c r="AR36" s="3"/>
      <c r="AS36" s="3"/>
      <c r="AT36" s="3"/>
      <c r="AW36" s="3"/>
      <c r="AX36" s="3"/>
      <c r="AY36" s="3"/>
      <c r="AZ36" s="3"/>
      <c r="BA36" s="3"/>
      <c r="BB36" s="3"/>
      <c r="BE36" s="3"/>
      <c r="BF36" s="3"/>
      <c r="BG36" s="3"/>
      <c r="BH36" s="3"/>
      <c r="BI36" s="3"/>
      <c r="BJ36" s="3"/>
    </row>
    <row r="37" spans="1:62" x14ac:dyDescent="0.35">
      <c r="B37" s="4"/>
      <c r="C37" s="4"/>
      <c r="D37" s="4"/>
      <c r="E37" s="4"/>
      <c r="F37" s="4"/>
      <c r="I37" s="3"/>
      <c r="J37" s="7"/>
      <c r="K37" s="7"/>
      <c r="L37" s="7"/>
      <c r="M37" s="7"/>
      <c r="N37" s="7"/>
      <c r="Q37" s="3"/>
      <c r="R37" s="7"/>
      <c r="S37" s="7"/>
      <c r="T37" s="7"/>
      <c r="U37" s="7"/>
      <c r="V37" s="7"/>
      <c r="Y37" s="3"/>
      <c r="Z37" s="7"/>
      <c r="AA37" s="7"/>
      <c r="AB37" s="7"/>
      <c r="AC37" s="7"/>
      <c r="AD37" s="7"/>
      <c r="AG37" s="3"/>
      <c r="AH37" s="7"/>
      <c r="AI37" s="7"/>
      <c r="AJ37" s="7"/>
      <c r="AK37" s="7"/>
      <c r="AL37" s="7"/>
      <c r="AO37" s="3"/>
      <c r="AP37" s="7"/>
      <c r="AQ37" s="7"/>
      <c r="AR37" s="7"/>
      <c r="AS37" s="7"/>
      <c r="AT37" s="7"/>
      <c r="AW37" s="3"/>
      <c r="AX37" s="7"/>
      <c r="AY37" s="7"/>
      <c r="AZ37" s="7"/>
      <c r="BA37" s="7"/>
      <c r="BB37" s="7"/>
      <c r="BE37" s="3"/>
      <c r="BF37" s="7"/>
      <c r="BG37" s="7"/>
      <c r="BH37" s="7"/>
      <c r="BI37" s="7"/>
      <c r="BJ37" s="7"/>
    </row>
    <row r="38" spans="1:62" ht="15.5" customHeight="1" x14ac:dyDescent="0.35">
      <c r="J38" s="4"/>
      <c r="K38" s="4"/>
      <c r="L38" s="6"/>
      <c r="M38" s="4"/>
      <c r="N38" s="4"/>
      <c r="R38" s="4"/>
      <c r="S38" s="4"/>
      <c r="T38" s="6"/>
      <c r="U38" s="4"/>
      <c r="V38" s="4"/>
      <c r="Z38" s="4"/>
      <c r="AA38" s="4"/>
      <c r="AB38" s="6"/>
      <c r="AC38" s="4"/>
      <c r="AD38" s="4"/>
      <c r="AH38" s="4"/>
      <c r="AI38" s="4"/>
      <c r="AJ38" s="6"/>
      <c r="AK38" s="4"/>
      <c r="AL38" s="4"/>
      <c r="AP38" s="4"/>
      <c r="AQ38" s="4"/>
      <c r="AR38" s="6"/>
      <c r="AS38" s="4"/>
      <c r="AT38" s="4"/>
      <c r="AX38" s="4"/>
      <c r="AY38" s="4"/>
      <c r="AZ38" s="6"/>
      <c r="BA38" s="4"/>
      <c r="BB38" s="4"/>
      <c r="BF38" s="4"/>
      <c r="BG38" s="4"/>
      <c r="BH38" s="4"/>
      <c r="BI38" s="4"/>
      <c r="BJ38" s="4"/>
    </row>
    <row r="39" spans="1:62" ht="15.5" customHeight="1" x14ac:dyDescent="0.35">
      <c r="A39" s="23" t="s">
        <v>24</v>
      </c>
      <c r="B39" s="23"/>
      <c r="C39" s="23"/>
      <c r="D39" s="23"/>
      <c r="E39" s="23"/>
      <c r="F39" s="23"/>
      <c r="G39" s="23"/>
      <c r="H39" s="23"/>
      <c r="J39" s="23" t="s">
        <v>25</v>
      </c>
      <c r="K39" s="23"/>
      <c r="L39" s="23"/>
      <c r="M39" s="23"/>
      <c r="N39" s="23"/>
      <c r="R39" s="4"/>
      <c r="S39" s="4"/>
      <c r="T39" s="6"/>
      <c r="U39" s="4"/>
      <c r="V39" s="4"/>
      <c r="Z39" s="4"/>
      <c r="AA39" s="4"/>
      <c r="AB39" s="6"/>
      <c r="AC39" s="4"/>
      <c r="AD39" s="4"/>
      <c r="AH39" s="4"/>
      <c r="AI39" s="4"/>
      <c r="AJ39" s="6"/>
      <c r="AK39" s="4"/>
      <c r="AL39" s="4"/>
      <c r="AP39" s="4"/>
      <c r="AQ39" s="4"/>
      <c r="AR39" s="6"/>
      <c r="AS39" s="4"/>
      <c r="AT39" s="4"/>
      <c r="AX39" s="4"/>
      <c r="AY39" s="4"/>
      <c r="AZ39" s="6"/>
      <c r="BA39" s="4"/>
      <c r="BB39" s="4"/>
      <c r="BF39" s="4"/>
      <c r="BG39" s="4"/>
      <c r="BH39" s="4"/>
      <c r="BI39" s="4"/>
      <c r="BJ39" s="4"/>
    </row>
    <row r="40" spans="1:62" x14ac:dyDescent="0.35">
      <c r="Z40" s="4"/>
      <c r="AA40" s="4"/>
      <c r="AB40" s="6"/>
      <c r="AC40" s="4"/>
      <c r="AD40" s="4"/>
      <c r="AP40" s="4"/>
      <c r="AQ40" s="4"/>
      <c r="AR40" s="4"/>
      <c r="AS40" s="4"/>
      <c r="AT40" s="4"/>
    </row>
    <row r="41" spans="1:62" s="11" customFormat="1" ht="16" customHeight="1" x14ac:dyDescent="0.35">
      <c r="A41" s="15" t="s">
        <v>2</v>
      </c>
      <c r="B41" s="10"/>
      <c r="C41" s="10"/>
      <c r="D41" s="10"/>
      <c r="E41" s="10"/>
      <c r="F41" s="10"/>
      <c r="G41" s="10"/>
      <c r="H41" s="10"/>
      <c r="J41" s="15" t="s">
        <v>80</v>
      </c>
      <c r="K41" s="16"/>
      <c r="L41" s="16"/>
      <c r="M41" s="15" t="s">
        <v>103</v>
      </c>
      <c r="N41" s="16"/>
      <c r="Z41" s="10"/>
      <c r="AA41" s="10"/>
      <c r="AB41" s="10"/>
      <c r="AC41" s="10"/>
      <c r="AD41" s="10"/>
      <c r="AG41" s="12"/>
      <c r="AP41" s="10"/>
      <c r="AQ41" s="10"/>
      <c r="AR41" s="13"/>
      <c r="AS41" s="10"/>
      <c r="AT41" s="10"/>
    </row>
    <row r="42" spans="1:62" x14ac:dyDescent="0.35">
      <c r="A42" s="3" t="s">
        <v>3</v>
      </c>
      <c r="B42" s="7" t="s">
        <v>4</v>
      </c>
      <c r="C42" s="7" t="s">
        <v>5</v>
      </c>
      <c r="D42" s="7" t="s">
        <v>6</v>
      </c>
      <c r="E42" s="7" t="s">
        <v>7</v>
      </c>
      <c r="F42" s="7" t="s">
        <v>8</v>
      </c>
      <c r="G42" s="7" t="s">
        <v>9</v>
      </c>
      <c r="H42" s="7" t="s">
        <v>12</v>
      </c>
      <c r="J42" s="3" t="s">
        <v>81</v>
      </c>
      <c r="Z42" s="4"/>
      <c r="AA42" s="4"/>
      <c r="AB42" s="6"/>
      <c r="AC42" s="4"/>
      <c r="AD42" s="4"/>
      <c r="AG42" s="3"/>
      <c r="AH42" s="7"/>
      <c r="AI42" s="7"/>
      <c r="AJ42" s="7"/>
      <c r="AK42" s="7"/>
      <c r="AL42" s="7"/>
    </row>
    <row r="43" spans="1:62" ht="15.5" x14ac:dyDescent="0.35">
      <c r="A43" s="14" t="s">
        <v>33</v>
      </c>
      <c r="B43" s="4">
        <f>B9+J9+R9+Z9+AH9+AP9+AX9</f>
        <v>64</v>
      </c>
      <c r="C43" s="4">
        <f>C9+K9+S9+AI9</f>
        <v>9</v>
      </c>
      <c r="D43" s="5">
        <f>C43/B43</f>
        <v>0.140625</v>
      </c>
      <c r="E43" s="4">
        <f>E9+M9+U9+AK9</f>
        <v>178</v>
      </c>
      <c r="F43" s="4">
        <f>F9+V9</f>
        <v>2</v>
      </c>
      <c r="G43" s="4">
        <f>G9+O9+W9+AE9+AU9+BC9</f>
        <v>7</v>
      </c>
      <c r="H43" s="4">
        <v>53</v>
      </c>
      <c r="J43" s="3" t="s">
        <v>82</v>
      </c>
      <c r="K43" s="3"/>
      <c r="L43" s="3"/>
      <c r="N43" s="3"/>
      <c r="AO43" s="3"/>
      <c r="AW43" s="3"/>
      <c r="AX43" s="3"/>
      <c r="AY43" s="3"/>
      <c r="AZ43" s="3"/>
      <c r="BA43" s="3"/>
      <c r="BB43" s="3"/>
      <c r="BE43" s="3"/>
      <c r="BF43" s="3"/>
      <c r="BG43" s="3"/>
      <c r="BH43" s="3"/>
      <c r="BI43" s="3"/>
      <c r="BJ43" s="3"/>
    </row>
    <row r="44" spans="1:62" x14ac:dyDescent="0.35">
      <c r="A44" t="s">
        <v>77</v>
      </c>
      <c r="B44" s="4">
        <f>BF9</f>
        <v>4</v>
      </c>
      <c r="C44" s="4">
        <f>BG9</f>
        <v>1</v>
      </c>
      <c r="D44" s="5">
        <f>C44/B44</f>
        <v>0.25</v>
      </c>
      <c r="E44" s="4">
        <f>BI9</f>
        <v>10</v>
      </c>
      <c r="F44" s="4">
        <f>BJ9</f>
        <v>1</v>
      </c>
      <c r="G44" s="4">
        <f>BK9</f>
        <v>1</v>
      </c>
      <c r="H44" s="4">
        <v>10</v>
      </c>
      <c r="I44" s="7"/>
      <c r="J44" s="3" t="s">
        <v>83</v>
      </c>
      <c r="K44" s="3"/>
      <c r="L44" s="3"/>
      <c r="M44" s="3"/>
      <c r="N44" s="3"/>
      <c r="Y44" s="3"/>
      <c r="AG44" s="3"/>
      <c r="AO44" s="3"/>
      <c r="AP44" s="7"/>
      <c r="AQ44" s="7"/>
      <c r="AR44" s="7"/>
      <c r="AS44" s="7"/>
      <c r="AT44" s="7"/>
      <c r="AW44" s="3"/>
      <c r="AX44" s="7"/>
      <c r="AY44" s="7"/>
      <c r="AZ44" s="7"/>
      <c r="BA44" s="7"/>
      <c r="BB44" s="7"/>
      <c r="BE44" s="3"/>
      <c r="BF44" s="7"/>
      <c r="BG44" s="7"/>
      <c r="BH44" s="7"/>
      <c r="BI44" s="7"/>
      <c r="BJ44" s="7"/>
    </row>
    <row r="45" spans="1:62" x14ac:dyDescent="0.35">
      <c r="I45" s="4"/>
      <c r="J45" s="3" t="s">
        <v>84</v>
      </c>
      <c r="K45" s="3"/>
      <c r="L45" s="3"/>
      <c r="M45" s="3" t="s">
        <v>73</v>
      </c>
      <c r="N45" s="3" t="s">
        <v>58</v>
      </c>
      <c r="Y45" s="3"/>
      <c r="Z45" s="7"/>
      <c r="AA45" s="7"/>
      <c r="AB45" s="7"/>
      <c r="AC45" s="7"/>
      <c r="AG45" s="3"/>
      <c r="AH45" s="7"/>
      <c r="AI45" s="7"/>
      <c r="AJ45" s="7"/>
      <c r="AK45" s="7"/>
      <c r="AX45" s="4"/>
      <c r="AY45" s="4"/>
      <c r="AZ45" s="4"/>
      <c r="BA45" s="4"/>
      <c r="BB45" s="4"/>
      <c r="BF45" s="4"/>
      <c r="BG45" s="4"/>
      <c r="BH45" s="4"/>
      <c r="BI45" s="4"/>
      <c r="BJ45" s="4"/>
    </row>
    <row r="46" spans="1:62" x14ac:dyDescent="0.35">
      <c r="A46" s="3" t="s">
        <v>10</v>
      </c>
      <c r="B46" s="7"/>
      <c r="C46" s="7"/>
      <c r="D46" s="17"/>
      <c r="E46" s="7"/>
      <c r="F46" s="7"/>
      <c r="G46" s="4"/>
      <c r="H46" s="4"/>
      <c r="I46" s="4"/>
      <c r="J46" s="3" t="s">
        <v>85</v>
      </c>
      <c r="K46" s="3"/>
      <c r="L46" s="3"/>
      <c r="M46" s="3" t="s">
        <v>86</v>
      </c>
      <c r="N46" s="3" t="s">
        <v>38</v>
      </c>
      <c r="Z46" s="4"/>
      <c r="AA46" s="4"/>
      <c r="AB46" s="6"/>
      <c r="AC46" s="4"/>
      <c r="AH46" s="4"/>
      <c r="AI46" s="4"/>
      <c r="AJ46" s="6"/>
      <c r="AK46" s="4"/>
      <c r="AO46" s="3"/>
    </row>
    <row r="47" spans="1:62" x14ac:dyDescent="0.35">
      <c r="A47" s="3" t="s">
        <v>3</v>
      </c>
      <c r="B47" s="7" t="s">
        <v>4</v>
      </c>
      <c r="C47" s="7" t="s">
        <v>7</v>
      </c>
      <c r="D47" s="7" t="s">
        <v>11</v>
      </c>
      <c r="E47" s="7" t="s">
        <v>12</v>
      </c>
      <c r="F47" s="7" t="s">
        <v>13</v>
      </c>
      <c r="G47" s="4"/>
      <c r="H47" s="8"/>
      <c r="J47" s="3" t="s">
        <v>87</v>
      </c>
      <c r="K47" s="3"/>
      <c r="L47" s="3"/>
      <c r="M47" s="3"/>
      <c r="N47" s="3"/>
      <c r="AH47" s="4"/>
      <c r="AI47" s="4"/>
      <c r="AJ47" s="4"/>
      <c r="AK47" s="4"/>
      <c r="AO47" s="3"/>
      <c r="AP47" s="7"/>
      <c r="AQ47" s="7"/>
      <c r="AR47" s="7"/>
      <c r="AS47" s="7"/>
      <c r="AW47" s="3"/>
      <c r="AX47" s="3"/>
      <c r="AY47" s="3"/>
      <c r="AZ47" s="3"/>
      <c r="BA47" s="3"/>
      <c r="BE47" s="3"/>
      <c r="BF47" s="3"/>
      <c r="BG47" s="3"/>
      <c r="BH47" s="3"/>
      <c r="BI47" s="3"/>
    </row>
    <row r="48" spans="1:62" x14ac:dyDescent="0.35">
      <c r="A48" t="s">
        <v>34</v>
      </c>
      <c r="B48" s="4">
        <f>B14+J14+R14+Z14+AH13+AP14+AX13+BF13</f>
        <v>123</v>
      </c>
      <c r="C48" s="4">
        <f>C14+K14+AA14+AI13+AQ14+AY13+S14+BG13</f>
        <v>666</v>
      </c>
      <c r="D48" s="6">
        <f>C48/B48</f>
        <v>5.4146341463414638</v>
      </c>
      <c r="E48" s="4">
        <v>26</v>
      </c>
      <c r="F48" s="4">
        <f>F14+AD14+AL13+AT14+BB13+BJ13</f>
        <v>7</v>
      </c>
      <c r="J48" s="3" t="s">
        <v>88</v>
      </c>
      <c r="K48" s="3"/>
      <c r="L48" s="3"/>
      <c r="M48" s="3"/>
      <c r="N48" s="3"/>
      <c r="AP48" s="4"/>
      <c r="AQ48" s="4"/>
      <c r="AR48" s="6"/>
      <c r="AS48" s="4"/>
      <c r="AW48" s="3"/>
      <c r="AX48" s="7"/>
      <c r="AY48" s="7"/>
      <c r="AZ48" s="7"/>
      <c r="BA48" s="7"/>
      <c r="BE48" s="3"/>
      <c r="BF48" s="7"/>
      <c r="BG48" s="7"/>
      <c r="BH48" s="7"/>
      <c r="BI48" s="7"/>
    </row>
    <row r="49" spans="1:61" ht="15.5" x14ac:dyDescent="0.35">
      <c r="A49" s="14" t="s">
        <v>33</v>
      </c>
      <c r="B49" s="4">
        <f>B13+J13+R13+Z13+AH14+AP13+AX14</f>
        <v>80</v>
      </c>
      <c r="C49" s="4">
        <f>C13+K13+S13+AA13+AI14+AQ13+AY14</f>
        <v>547</v>
      </c>
      <c r="D49" s="6">
        <f>C49/B49</f>
        <v>6.8375000000000004</v>
      </c>
      <c r="E49" s="4">
        <v>63</v>
      </c>
      <c r="F49" s="4">
        <f>F13+AD13+AL14</f>
        <v>5</v>
      </c>
      <c r="J49" s="3" t="s">
        <v>89</v>
      </c>
      <c r="K49" s="3"/>
      <c r="L49" s="3"/>
      <c r="M49" s="3"/>
      <c r="N49" s="3"/>
      <c r="AP49" s="4"/>
      <c r="AQ49" s="4"/>
      <c r="AR49" s="6"/>
      <c r="AS49" s="4"/>
      <c r="AX49" s="4"/>
      <c r="AY49" s="4"/>
      <c r="AZ49" s="6"/>
      <c r="BA49" s="4"/>
      <c r="BF49" s="4"/>
      <c r="BG49" s="4"/>
      <c r="BH49" s="6"/>
      <c r="BI49" s="4"/>
    </row>
    <row r="50" spans="1:61" x14ac:dyDescent="0.35">
      <c r="A50" t="s">
        <v>57</v>
      </c>
      <c r="B50" s="4">
        <f>Z15</f>
        <v>1</v>
      </c>
      <c r="C50" s="4">
        <f>AA15</f>
        <v>12</v>
      </c>
      <c r="D50" s="6">
        <f>C50/B50</f>
        <v>12</v>
      </c>
      <c r="E50" s="4">
        <v>12</v>
      </c>
      <c r="F50" s="4">
        <f>AD15</f>
        <v>0</v>
      </c>
      <c r="K50" s="3"/>
      <c r="L50" s="3"/>
      <c r="M50" s="3"/>
      <c r="N50" s="3"/>
      <c r="AP50" s="4"/>
      <c r="AQ50" s="4"/>
      <c r="AR50" s="6"/>
      <c r="AS50" s="4"/>
      <c r="AW50" s="3"/>
      <c r="AX50" s="7"/>
      <c r="AY50" s="7"/>
      <c r="AZ50" s="7"/>
      <c r="BA50" s="7"/>
      <c r="BE50" s="3"/>
      <c r="BF50" s="7"/>
      <c r="BG50" s="7"/>
      <c r="BH50" s="7"/>
      <c r="BI50" s="7"/>
    </row>
    <row r="51" spans="1:61" ht="15" customHeight="1" x14ac:dyDescent="0.35">
      <c r="A51" t="s">
        <v>50</v>
      </c>
      <c r="B51" s="4">
        <f>R15+Z16+AX15</f>
        <v>7</v>
      </c>
      <c r="C51" s="4">
        <f>S15+AA16</f>
        <v>10</v>
      </c>
      <c r="D51" s="6">
        <f>C51/B51</f>
        <v>1.4285714285714286</v>
      </c>
      <c r="E51" s="4">
        <v>5</v>
      </c>
      <c r="F51" s="4">
        <f>V15</f>
        <v>0</v>
      </c>
      <c r="J51" s="3"/>
      <c r="K51" s="3"/>
      <c r="L51" s="3"/>
      <c r="M51" s="3"/>
      <c r="N51" s="3"/>
      <c r="AP51" s="4"/>
      <c r="AQ51" s="4"/>
      <c r="AR51" s="6"/>
      <c r="AS51" s="4"/>
      <c r="AW51" s="3"/>
      <c r="AX51" s="7"/>
      <c r="AY51" s="7"/>
      <c r="AZ51" s="7"/>
      <c r="BA51" s="7"/>
      <c r="BE51" s="3"/>
      <c r="BF51" s="7"/>
      <c r="BG51" s="7"/>
      <c r="BH51" s="7"/>
      <c r="BI51" s="7"/>
    </row>
    <row r="52" spans="1:61" x14ac:dyDescent="0.35">
      <c r="A52" t="s">
        <v>54</v>
      </c>
      <c r="B52" s="4">
        <f>R16</f>
        <v>2</v>
      </c>
      <c r="C52" s="4">
        <f>S16</f>
        <v>4</v>
      </c>
      <c r="D52" s="6">
        <f>C52/B52</f>
        <v>2</v>
      </c>
      <c r="E52" s="4">
        <v>5</v>
      </c>
      <c r="F52" s="4">
        <f>V16</f>
        <v>0</v>
      </c>
    </row>
    <row r="53" spans="1:61" x14ac:dyDescent="0.35">
      <c r="J53" s="3"/>
      <c r="K53" s="3"/>
      <c r="L53" s="3"/>
      <c r="M53" s="3"/>
      <c r="N53" s="3"/>
      <c r="AX53" s="4"/>
      <c r="AY53" s="4"/>
      <c r="AZ53" s="6"/>
      <c r="BA53" s="4"/>
      <c r="BF53" s="4"/>
      <c r="BG53" s="4"/>
      <c r="BH53" s="6"/>
      <c r="BI53" s="4"/>
    </row>
    <row r="54" spans="1:61" ht="15.5" x14ac:dyDescent="0.35">
      <c r="A54" s="2" t="s">
        <v>14</v>
      </c>
    </row>
    <row r="55" spans="1:61" x14ac:dyDescent="0.35">
      <c r="A55" s="3" t="s">
        <v>3</v>
      </c>
      <c r="B55" s="7" t="s">
        <v>15</v>
      </c>
      <c r="C55" s="7" t="s">
        <v>7</v>
      </c>
      <c r="D55" s="7" t="s">
        <v>11</v>
      </c>
      <c r="E55" s="7" t="s">
        <v>12</v>
      </c>
      <c r="F55" s="7" t="s">
        <v>13</v>
      </c>
    </row>
    <row r="56" spans="1:61" x14ac:dyDescent="0.35">
      <c r="A56" t="s">
        <v>55</v>
      </c>
      <c r="B56" s="4">
        <f>R20+BF20</f>
        <v>4</v>
      </c>
      <c r="C56" s="4">
        <f>S20+BG20</f>
        <v>93</v>
      </c>
      <c r="D56" s="6">
        <f>C56/B56</f>
        <v>23.25</v>
      </c>
      <c r="E56" s="4">
        <v>53</v>
      </c>
      <c r="F56" s="4">
        <f>V20+BJ20</f>
        <v>3</v>
      </c>
    </row>
    <row r="57" spans="1:61" x14ac:dyDescent="0.35">
      <c r="A57" t="s">
        <v>66</v>
      </c>
      <c r="B57" s="4">
        <f>AH20</f>
        <v>1</v>
      </c>
      <c r="C57" s="4">
        <f>AI20</f>
        <v>30</v>
      </c>
      <c r="D57" s="6">
        <f>C57/B57</f>
        <v>30</v>
      </c>
      <c r="E57" s="4">
        <v>30</v>
      </c>
      <c r="F57" s="4">
        <v>0</v>
      </c>
    </row>
    <row r="58" spans="1:61" x14ac:dyDescent="0.35">
      <c r="A58" t="s">
        <v>36</v>
      </c>
      <c r="B58" s="4">
        <f>R21</f>
        <v>1</v>
      </c>
      <c r="C58" s="4">
        <f>S21</f>
        <v>22</v>
      </c>
      <c r="D58" s="6">
        <f>C58/B58</f>
        <v>22</v>
      </c>
      <c r="E58" s="4">
        <v>22</v>
      </c>
      <c r="F58" s="4">
        <f>V21</f>
        <v>0</v>
      </c>
    </row>
    <row r="59" spans="1:61" x14ac:dyDescent="0.35">
      <c r="A59" t="s">
        <v>57</v>
      </c>
      <c r="B59" s="4">
        <f>AH21</f>
        <v>1</v>
      </c>
      <c r="C59" s="4">
        <f>AI21</f>
        <v>25</v>
      </c>
      <c r="D59" s="6">
        <f>C59/B59</f>
        <v>25</v>
      </c>
      <c r="E59" s="4">
        <v>25</v>
      </c>
      <c r="F59" s="4">
        <f>AL21</f>
        <v>0</v>
      </c>
    </row>
    <row r="60" spans="1:61" x14ac:dyDescent="0.35">
      <c r="A60" t="s">
        <v>50</v>
      </c>
      <c r="B60" s="4">
        <f>J20+AH22</f>
        <v>3</v>
      </c>
      <c r="C60" s="4">
        <f>K20+AI22</f>
        <v>18</v>
      </c>
      <c r="D60" s="6">
        <f>C60/B60</f>
        <v>6</v>
      </c>
      <c r="E60" s="4">
        <v>8</v>
      </c>
      <c r="F60" s="4">
        <f>N20</f>
        <v>0</v>
      </c>
    </row>
    <row r="62" spans="1:61" ht="15.5" x14ac:dyDescent="0.35">
      <c r="A62" s="2" t="s">
        <v>16</v>
      </c>
      <c r="B62" s="4"/>
      <c r="C62" s="4"/>
      <c r="D62" s="4"/>
      <c r="E62" s="4"/>
      <c r="F62" s="4"/>
      <c r="G62" s="4"/>
      <c r="H62" s="4"/>
    </row>
    <row r="63" spans="1:61" x14ac:dyDescent="0.35">
      <c r="A63" s="3" t="s">
        <v>3</v>
      </c>
      <c r="B63" s="7" t="s">
        <v>17</v>
      </c>
      <c r="C63" s="7" t="s">
        <v>18</v>
      </c>
      <c r="D63" s="7" t="s">
        <v>19</v>
      </c>
      <c r="E63" s="7"/>
      <c r="F63" s="7"/>
      <c r="G63" s="7"/>
      <c r="H63" s="7"/>
    </row>
    <row r="64" spans="1:61" x14ac:dyDescent="0.35">
      <c r="B64" s="4"/>
      <c r="C64" s="4"/>
      <c r="D64" s="4"/>
      <c r="E64" s="4"/>
      <c r="F64" s="4"/>
      <c r="G64" s="4"/>
      <c r="H64" s="4"/>
    </row>
    <row r="65" spans="1:8" x14ac:dyDescent="0.35">
      <c r="B65" s="4"/>
      <c r="C65" s="4"/>
      <c r="D65" s="4"/>
      <c r="E65" s="4"/>
      <c r="F65" s="4"/>
      <c r="G65" s="4"/>
      <c r="H65" s="4"/>
    </row>
    <row r="66" spans="1:8" x14ac:dyDescent="0.35">
      <c r="A66" s="3" t="s">
        <v>20</v>
      </c>
      <c r="B66" s="3"/>
      <c r="C66" s="3"/>
      <c r="D66" s="7"/>
      <c r="E66" s="7"/>
      <c r="F66" s="3"/>
      <c r="G66" s="7"/>
      <c r="H66" s="7"/>
    </row>
    <row r="67" spans="1:8" x14ac:dyDescent="0.35">
      <c r="A67" s="3" t="s">
        <v>3</v>
      </c>
      <c r="B67" s="7" t="s">
        <v>9</v>
      </c>
      <c r="C67" s="7" t="s">
        <v>7</v>
      </c>
      <c r="D67" s="7" t="s">
        <v>21</v>
      </c>
      <c r="E67" s="7" t="s">
        <v>22</v>
      </c>
      <c r="F67" s="7" t="s">
        <v>13</v>
      </c>
      <c r="G67" s="7" t="s">
        <v>23</v>
      </c>
      <c r="H67" s="7" t="s">
        <v>29</v>
      </c>
    </row>
    <row r="68" spans="1:8" x14ac:dyDescent="0.35">
      <c r="A68" t="s">
        <v>35</v>
      </c>
      <c r="B68" s="4">
        <v>1</v>
      </c>
      <c r="C68" s="4">
        <v>0</v>
      </c>
      <c r="D68" s="4"/>
      <c r="E68" s="4"/>
      <c r="F68" s="4"/>
      <c r="G68" s="4"/>
      <c r="H68" s="4"/>
    </row>
    <row r="69" spans="1:8" x14ac:dyDescent="0.35">
      <c r="A69" t="s">
        <v>36</v>
      </c>
      <c r="B69" s="4"/>
      <c r="C69" s="4"/>
      <c r="D69" s="4">
        <v>1</v>
      </c>
      <c r="E69" s="4"/>
      <c r="F69" s="4"/>
      <c r="G69" s="4"/>
      <c r="H69" s="4"/>
    </row>
    <row r="70" spans="1:8" x14ac:dyDescent="0.35">
      <c r="A70" t="s">
        <v>37</v>
      </c>
      <c r="B70" s="4"/>
      <c r="C70" s="4"/>
      <c r="D70" s="4"/>
      <c r="E70" s="4">
        <v>2</v>
      </c>
      <c r="F70" s="4"/>
      <c r="G70" s="4"/>
      <c r="H70" s="4"/>
    </row>
    <row r="71" spans="1:8" x14ac:dyDescent="0.35">
      <c r="A71" t="s">
        <v>57</v>
      </c>
      <c r="B71" s="4"/>
      <c r="C71" s="4"/>
      <c r="D71" s="4"/>
      <c r="E71" s="4">
        <v>1</v>
      </c>
      <c r="F71" s="4"/>
      <c r="H71" s="4"/>
    </row>
    <row r="72" spans="1:8" x14ac:dyDescent="0.35">
      <c r="A72" t="s">
        <v>54</v>
      </c>
      <c r="B72" s="4">
        <v>1</v>
      </c>
      <c r="C72" s="4">
        <v>0</v>
      </c>
    </row>
    <row r="73" spans="1:8" x14ac:dyDescent="0.35">
      <c r="A73" t="s">
        <v>78</v>
      </c>
      <c r="B73" s="4">
        <v>1</v>
      </c>
      <c r="C73" s="4">
        <v>0</v>
      </c>
      <c r="G73" s="4"/>
      <c r="H73" s="4"/>
    </row>
    <row r="74" spans="1:8" x14ac:dyDescent="0.35">
      <c r="A74" t="s">
        <v>79</v>
      </c>
      <c r="B74" s="4">
        <v>1</v>
      </c>
      <c r="C74" s="4">
        <v>0</v>
      </c>
      <c r="G74" s="4"/>
      <c r="H74" s="4"/>
    </row>
    <row r="75" spans="1:8" x14ac:dyDescent="0.35">
      <c r="H75" s="4"/>
    </row>
    <row r="76" spans="1:8" x14ac:dyDescent="0.35">
      <c r="A76" s="3" t="s">
        <v>26</v>
      </c>
      <c r="B76" s="7"/>
      <c r="C76" s="7"/>
      <c r="D76" s="18"/>
      <c r="E76" s="7"/>
      <c r="F76" s="7"/>
    </row>
    <row r="77" spans="1:8" x14ac:dyDescent="0.35">
      <c r="A77" s="3" t="s">
        <v>3</v>
      </c>
      <c r="B77" s="7" t="s">
        <v>27</v>
      </c>
      <c r="C77" s="7" t="s">
        <v>7</v>
      </c>
      <c r="D77" s="18" t="s">
        <v>11</v>
      </c>
      <c r="E77" s="7" t="s">
        <v>12</v>
      </c>
      <c r="F77" s="7" t="s">
        <v>13</v>
      </c>
    </row>
    <row r="78" spans="1:8" x14ac:dyDescent="0.35">
      <c r="F78" s="4"/>
    </row>
    <row r="79" spans="1:8" x14ac:dyDescent="0.35">
      <c r="F79" s="4"/>
    </row>
    <row r="80" spans="1:8" x14ac:dyDescent="0.35">
      <c r="F80" s="4"/>
    </row>
    <row r="88" spans="2:6" x14ac:dyDescent="0.35">
      <c r="F88" s="4"/>
    </row>
    <row r="89" spans="2:6" x14ac:dyDescent="0.35">
      <c r="F89" s="4"/>
    </row>
    <row r="90" spans="2:6" x14ac:dyDescent="0.35">
      <c r="F90" s="4"/>
    </row>
    <row r="94" spans="2:6" x14ac:dyDescent="0.35">
      <c r="B94" s="4"/>
      <c r="C94" s="4"/>
      <c r="D94" s="6"/>
      <c r="E94" s="4"/>
    </row>
    <row r="95" spans="2:6" x14ac:dyDescent="0.35">
      <c r="B95" s="4"/>
      <c r="C95" s="4"/>
      <c r="D95" s="6"/>
      <c r="E95" s="4"/>
    </row>
  </sheetData>
  <mergeCells count="10">
    <mergeCell ref="A39:H39"/>
    <mergeCell ref="J39:N39"/>
    <mergeCell ref="AW5:BC5"/>
    <mergeCell ref="BE5:BK5"/>
    <mergeCell ref="A5:G5"/>
    <mergeCell ref="I5:O5"/>
    <mergeCell ref="Q5:W5"/>
    <mergeCell ref="Y5:AE5"/>
    <mergeCell ref="AG5:AM5"/>
    <mergeCell ref="AO5:AU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8th Grade</vt:lpstr>
      <vt:lpstr>7th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Bennett</dc:creator>
  <cp:lastModifiedBy>Matthew Bennett</cp:lastModifiedBy>
  <cp:lastPrinted>2017-08-23T15:44:37Z</cp:lastPrinted>
  <dcterms:created xsi:type="dcterms:W3CDTF">2016-08-22T13:05:43Z</dcterms:created>
  <dcterms:modified xsi:type="dcterms:W3CDTF">2022-10-24T16:21:23Z</dcterms:modified>
</cp:coreProperties>
</file>