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bennett\OneDrive - East Noble School Corporation\Bennett Files\EN Football\EN Football 2019\"/>
    </mc:Choice>
  </mc:AlternateContent>
  <xr:revisionPtr revIDLastSave="1925" documentId="10_ncr:100000_{A47759B2-F9B8-4254-8E35-1DDB146BA497}" xr6:coauthVersionLast="45" xr6:coauthVersionMax="45" xr10:uidLastSave="{D8CB59EF-C4BE-42B9-946A-C70AE16E9D98}"/>
  <bookViews>
    <workbookView xWindow="-110" yWindow="-110" windowWidth="19420" windowHeight="10420" xr2:uid="{00000000-000D-0000-FFFF-FFFF00000000}"/>
  </bookViews>
  <sheets>
    <sheet name="8th Grade" sheetId="1" r:id="rId1"/>
    <sheet name="7th Gra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" l="1"/>
  <c r="B70" i="1"/>
  <c r="C65" i="1"/>
  <c r="B65" i="1"/>
  <c r="C63" i="1"/>
  <c r="B63" i="1"/>
  <c r="F61" i="1"/>
  <c r="C61" i="1"/>
  <c r="B61" i="1"/>
  <c r="C62" i="1"/>
  <c r="B62" i="1"/>
  <c r="F64" i="1"/>
  <c r="C64" i="1"/>
  <c r="B64" i="1"/>
  <c r="C60" i="1"/>
  <c r="B60" i="1"/>
  <c r="F59" i="1"/>
  <c r="C59" i="1"/>
  <c r="B59" i="1"/>
  <c r="F53" i="1"/>
  <c r="C53" i="1"/>
  <c r="B53" i="1"/>
  <c r="C54" i="1"/>
  <c r="B54" i="1"/>
  <c r="F52" i="1"/>
  <c r="C52" i="1"/>
  <c r="B52" i="1"/>
  <c r="F47" i="1"/>
  <c r="G47" i="1"/>
  <c r="E47" i="1"/>
  <c r="C47" i="1"/>
  <c r="B47" i="1"/>
  <c r="BH32" i="1"/>
  <c r="BH22" i="1"/>
  <c r="BH26" i="1"/>
  <c r="BH27" i="1"/>
  <c r="BH15" i="1"/>
  <c r="BH31" i="1"/>
  <c r="BH21" i="1"/>
  <c r="BH23" i="1"/>
  <c r="BH25" i="1"/>
  <c r="BH24" i="1"/>
  <c r="BH16" i="1"/>
  <c r="BH14" i="1"/>
  <c r="BH9" i="1"/>
  <c r="D69" i="2" l="1"/>
  <c r="C69" i="2"/>
  <c r="B69" i="2"/>
  <c r="C63" i="2"/>
  <c r="B63" i="2"/>
  <c r="C62" i="2"/>
  <c r="B62" i="2"/>
  <c r="C56" i="2"/>
  <c r="B56" i="2"/>
  <c r="F55" i="2"/>
  <c r="C55" i="2"/>
  <c r="B55" i="2"/>
  <c r="F54" i="2"/>
  <c r="C54" i="2"/>
  <c r="B54" i="2"/>
  <c r="F53" i="2"/>
  <c r="C53" i="2"/>
  <c r="B53" i="2"/>
  <c r="E47" i="2"/>
  <c r="C47" i="2"/>
  <c r="B47" i="2"/>
  <c r="BH24" i="2"/>
  <c r="BH29" i="2"/>
  <c r="BH22" i="2"/>
  <c r="BH23" i="2"/>
  <c r="BH17" i="2"/>
  <c r="BH15" i="2"/>
  <c r="BH16" i="2"/>
  <c r="BH14" i="2"/>
  <c r="BH9" i="2"/>
  <c r="C70" i="1" l="1"/>
  <c r="D65" i="1"/>
  <c r="F60" i="1"/>
  <c r="F54" i="1"/>
  <c r="AZ23" i="1"/>
  <c r="AZ30" i="1"/>
  <c r="AZ24" i="1"/>
  <c r="AZ21" i="1"/>
  <c r="AZ22" i="1"/>
  <c r="AZ15" i="1"/>
  <c r="AZ14" i="1"/>
  <c r="AZ9" i="1"/>
  <c r="D74" i="2"/>
  <c r="F62" i="2"/>
  <c r="C64" i="2"/>
  <c r="B64" i="2"/>
  <c r="F47" i="2"/>
  <c r="AZ29" i="2"/>
  <c r="AZ23" i="2"/>
  <c r="AZ22" i="2"/>
  <c r="AZ17" i="2"/>
  <c r="AZ16" i="2"/>
  <c r="AZ14" i="2"/>
  <c r="AZ15" i="2"/>
  <c r="AZ9" i="2"/>
  <c r="G47" i="2" l="1"/>
  <c r="AR17" i="2"/>
  <c r="AR14" i="2"/>
  <c r="AR16" i="2"/>
  <c r="AR15" i="2"/>
  <c r="AR9" i="2"/>
  <c r="D70" i="1"/>
  <c r="D64" i="1"/>
  <c r="F62" i="1"/>
  <c r="AR25" i="1"/>
  <c r="AR23" i="1"/>
  <c r="AR30" i="1"/>
  <c r="AR22" i="1"/>
  <c r="AR24" i="1"/>
  <c r="AR26" i="1"/>
  <c r="AR21" i="1"/>
  <c r="AR16" i="1"/>
  <c r="AR15" i="1"/>
  <c r="AR14" i="1"/>
  <c r="AR9" i="1"/>
  <c r="D91" i="1" l="1"/>
  <c r="C91" i="1"/>
  <c r="B91" i="1"/>
  <c r="C90" i="1"/>
  <c r="B90" i="1"/>
  <c r="AJ42" i="1"/>
  <c r="AJ41" i="1"/>
  <c r="AJ30" i="1"/>
  <c r="AJ24" i="1"/>
  <c r="AJ22" i="1"/>
  <c r="AJ23" i="1"/>
  <c r="AJ21" i="1"/>
  <c r="AJ16" i="1"/>
  <c r="AJ14" i="1"/>
  <c r="AJ15" i="1"/>
  <c r="AJ9" i="1"/>
  <c r="F58" i="2"/>
  <c r="D58" i="2"/>
  <c r="C58" i="2"/>
  <c r="B58" i="2"/>
  <c r="G49" i="2"/>
  <c r="F49" i="2"/>
  <c r="E49" i="2"/>
  <c r="D49" i="2"/>
  <c r="C49" i="2"/>
  <c r="B49" i="2"/>
  <c r="AJ10" i="2"/>
  <c r="AJ22" i="2"/>
  <c r="AJ17" i="2"/>
  <c r="AJ15" i="2"/>
  <c r="AJ16" i="2"/>
  <c r="AJ14" i="2"/>
  <c r="AJ9" i="2"/>
  <c r="F56" i="2" l="1"/>
  <c r="F90" i="1" l="1"/>
  <c r="D90" i="1"/>
  <c r="AB41" i="1"/>
  <c r="AB21" i="1"/>
  <c r="AA21" i="1"/>
  <c r="AB30" i="1"/>
  <c r="AB24" i="1"/>
  <c r="AB23" i="1"/>
  <c r="AB22" i="1"/>
  <c r="AB15" i="1"/>
  <c r="AB14" i="1"/>
  <c r="AB16" i="1"/>
  <c r="AB9" i="1"/>
  <c r="F68" i="2"/>
  <c r="D68" i="2"/>
  <c r="C68" i="2"/>
  <c r="B68" i="2"/>
  <c r="F67" i="2"/>
  <c r="D67" i="2"/>
  <c r="C67" i="2"/>
  <c r="B67" i="2"/>
  <c r="F63" i="2"/>
  <c r="C57" i="2"/>
  <c r="B57" i="2"/>
  <c r="AB17" i="2"/>
  <c r="AB22" i="2"/>
  <c r="AB23" i="2"/>
  <c r="AB24" i="2"/>
  <c r="AB16" i="2"/>
  <c r="AB15" i="2"/>
  <c r="AB14" i="2"/>
  <c r="AB9" i="2"/>
  <c r="F64" i="2" l="1"/>
  <c r="D64" i="2"/>
  <c r="F65" i="2"/>
  <c r="C65" i="2"/>
  <c r="B65" i="2"/>
  <c r="B48" i="2"/>
  <c r="G48" i="2"/>
  <c r="T25" i="2"/>
  <c r="T24" i="2"/>
  <c r="T23" i="2"/>
  <c r="T22" i="2"/>
  <c r="T16" i="2"/>
  <c r="T15" i="2"/>
  <c r="T14" i="2"/>
  <c r="T10" i="2"/>
  <c r="T9" i="2"/>
  <c r="C71" i="1"/>
  <c r="T30" i="1"/>
  <c r="T23" i="1"/>
  <c r="T24" i="1"/>
  <c r="T21" i="1"/>
  <c r="T22" i="1"/>
  <c r="T14" i="1"/>
  <c r="T16" i="1"/>
  <c r="T15" i="1"/>
  <c r="T9" i="1"/>
  <c r="F63" i="1" l="1"/>
  <c r="D63" i="1"/>
  <c r="C66" i="1"/>
  <c r="B66" i="1"/>
  <c r="L26" i="1"/>
  <c r="L25" i="1"/>
  <c r="L24" i="1"/>
  <c r="L23" i="1"/>
  <c r="L22" i="1"/>
  <c r="L21" i="1"/>
  <c r="L16" i="1"/>
  <c r="L15" i="1"/>
  <c r="L14" i="1"/>
  <c r="L9" i="1"/>
  <c r="F95" i="2"/>
  <c r="D95" i="2"/>
  <c r="C95" i="2"/>
  <c r="B95" i="2"/>
  <c r="F94" i="2"/>
  <c r="D94" i="2"/>
  <c r="C94" i="2"/>
  <c r="B94" i="2"/>
  <c r="L40" i="2"/>
  <c r="L39" i="2"/>
  <c r="D62" i="2"/>
  <c r="F57" i="2"/>
  <c r="D57" i="2"/>
  <c r="D56" i="2"/>
  <c r="F48" i="2"/>
  <c r="E48" i="2"/>
  <c r="D48" i="2"/>
  <c r="C48" i="2"/>
  <c r="L18" i="2"/>
  <c r="L17" i="2"/>
  <c r="L22" i="2"/>
  <c r="L10" i="2"/>
  <c r="L16" i="2"/>
  <c r="L15" i="2"/>
  <c r="L14" i="2"/>
  <c r="L9" i="2"/>
  <c r="D65" i="2" l="1"/>
  <c r="F66" i="2"/>
  <c r="D66" i="2"/>
  <c r="C66" i="2"/>
  <c r="B66" i="2"/>
  <c r="D63" i="2"/>
  <c r="D55" i="2"/>
  <c r="D54" i="2"/>
  <c r="D53" i="2"/>
  <c r="D47" i="2"/>
  <c r="D22" i="2"/>
  <c r="D23" i="2"/>
  <c r="D21" i="2"/>
  <c r="D16" i="2"/>
  <c r="D15" i="2"/>
  <c r="D14" i="2"/>
  <c r="D9" i="2"/>
  <c r="D59" i="1" l="1"/>
  <c r="D60" i="1"/>
  <c r="F66" i="1"/>
  <c r="D66" i="1"/>
  <c r="D71" i="1"/>
  <c r="D62" i="1"/>
  <c r="D61" i="1"/>
  <c r="D54" i="1"/>
  <c r="D53" i="1"/>
  <c r="D52" i="1"/>
  <c r="D47" i="1"/>
  <c r="D29" i="1"/>
  <c r="D25" i="1"/>
  <c r="D24" i="1"/>
  <c r="D23" i="1"/>
  <c r="D22" i="1"/>
  <c r="D21" i="1"/>
  <c r="D16" i="1"/>
  <c r="D15" i="1"/>
  <c r="D14" i="1"/>
  <c r="D9" i="1"/>
</calcChain>
</file>

<file path=xl/sharedStrings.xml><?xml version="1.0" encoding="utf-8"?>
<sst xmlns="http://schemas.openxmlformats.org/spreadsheetml/2006/main" count="1054" uniqueCount="110">
  <si>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</si>
  <si>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</si>
  <si>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</si>
  <si>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</si>
  <si>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</si>
  <si>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</si>
  <si>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</si>
  <si>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</si>
  <si>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</si>
  <si>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</si>
  <si>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</si>
  <si>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</si>
  <si>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</si>
  <si>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</si>
  <si>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</si>
  <si>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</si>
  <si>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</si>
  <si>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</si>
  <si>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</si>
  <si>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</si>
  <si>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</si>
  <si>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</si>
  <si>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</si>
  <si>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</si>
  <si>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</si>
  <si>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</si>
  <si>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</si>
  <si>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</si>
  <si>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</si>
  <si>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1 fumble</t>
  </si>
  <si>
    <t>ENMS Football 2019 Statistics</t>
  </si>
  <si>
    <t>Week 1: East Noble @ Angola (L, 14-13)</t>
  </si>
  <si>
    <t>Z. Brazel</t>
  </si>
  <si>
    <t>M. Mosley</t>
  </si>
  <si>
    <t>T. Reinbold</t>
  </si>
  <si>
    <t>C. Leins</t>
  </si>
  <si>
    <t>D. Sturdivant</t>
  </si>
  <si>
    <t>H. Willey</t>
  </si>
  <si>
    <t>K. Corbin</t>
  </si>
  <si>
    <t>R. Rouch</t>
  </si>
  <si>
    <t>E. Knafel</t>
  </si>
  <si>
    <t>C. Willavize</t>
  </si>
  <si>
    <t>A. Mitchner</t>
  </si>
  <si>
    <t>D. Krehl</t>
  </si>
  <si>
    <t>J. Ramey</t>
  </si>
  <si>
    <t>D. Plattner</t>
  </si>
  <si>
    <t>T. Cordial</t>
  </si>
  <si>
    <t>G. Sowles</t>
  </si>
  <si>
    <t>Week 1: East Noble @ Angola (W, 26-7)</t>
  </si>
  <si>
    <t>1 PT CONV</t>
  </si>
  <si>
    <t>Week 2: East Noble vs. Norwell (W, 53-13)</t>
  </si>
  <si>
    <t>N. Bowker</t>
  </si>
  <si>
    <t>L. Hatton</t>
  </si>
  <si>
    <t>A. Brennan</t>
  </si>
  <si>
    <t>A. Jimenez</t>
  </si>
  <si>
    <t>D. Hart</t>
  </si>
  <si>
    <t>Week 2: East Noble vs. Norwell (W, 20-14)</t>
  </si>
  <si>
    <t>Week 3: East Noble @ DeKalb (W, 43-14)</t>
  </si>
  <si>
    <t xml:space="preserve">T. Reinbold </t>
  </si>
  <si>
    <t>C. Williavize</t>
  </si>
  <si>
    <t>L. Mast</t>
  </si>
  <si>
    <t>Safety</t>
  </si>
  <si>
    <t>INT: 3</t>
  </si>
  <si>
    <t>Week 3: East Noble @ DeKalb (W, 25-13)</t>
  </si>
  <si>
    <t>Week 4: East Noble vs. New Haven (W, 39-6)</t>
  </si>
  <si>
    <t>P. Agee</t>
  </si>
  <si>
    <t>K. Ritchie</t>
  </si>
  <si>
    <t>4 TFL</t>
  </si>
  <si>
    <t>A. White</t>
  </si>
  <si>
    <t>B. Hartman</t>
  </si>
  <si>
    <t>Week 4: East Noble vs. New Haven (W, 31-13)</t>
  </si>
  <si>
    <t>M. Hankins</t>
  </si>
  <si>
    <t>Week 5: East Noble @ Leo (L, 20-0)</t>
  </si>
  <si>
    <t>Week 5: East Noble @ Leo (L, 44-19)</t>
  </si>
  <si>
    <t>1 pt. conversion</t>
  </si>
  <si>
    <t>Week 6: East Noble @ Indian Springs (W, 37-12)</t>
  </si>
  <si>
    <t>Week 6: East Noble @ Indian Springs (L, 37-13)</t>
  </si>
  <si>
    <t>INT: 7</t>
  </si>
  <si>
    <t>Week 7: East Noble vs. Riverview (W, 35-6)</t>
  </si>
  <si>
    <t>Giveaways: 8</t>
  </si>
  <si>
    <t>FL: 1</t>
  </si>
  <si>
    <t>Week 7: East Noble vs. Riverview (W, 44-12)</t>
  </si>
  <si>
    <t>Z. Leighty</t>
  </si>
  <si>
    <t>G. Pattee</t>
  </si>
  <si>
    <t>Points Allowed: 123</t>
  </si>
  <si>
    <t>FR: 7</t>
  </si>
  <si>
    <t>FF</t>
  </si>
  <si>
    <t>P. Kerr</t>
  </si>
  <si>
    <t>A. Sawal</t>
  </si>
  <si>
    <t>Week 8: East Noble @ Bellmont (W, 33-6)</t>
  </si>
  <si>
    <t>Record: 6-2</t>
  </si>
  <si>
    <t>NE8MS Record: 5-2</t>
  </si>
  <si>
    <t>Points Forced: 223</t>
  </si>
  <si>
    <t>Points Allowed: 108</t>
  </si>
  <si>
    <t>Takeaways: 14</t>
  </si>
  <si>
    <t>Team Passing Yards: 426</t>
  </si>
  <si>
    <t>Team Rushing Yards: 1,585</t>
  </si>
  <si>
    <t>Total Yards: 2,011</t>
  </si>
  <si>
    <t>Week 8: East Noble vs. Bellmont (W, 30-0)</t>
  </si>
  <si>
    <t>NE8MS Record: 6-1</t>
  </si>
  <si>
    <t>3rd place in NE8MS (beat 2nd place Norwell, realistically 2nd place)</t>
  </si>
  <si>
    <t>Points Forced: 238</t>
  </si>
  <si>
    <t>Takeaways: 18</t>
  </si>
  <si>
    <t>INT: 10</t>
  </si>
  <si>
    <t>FR: 8</t>
  </si>
  <si>
    <t>FL: 5</t>
  </si>
  <si>
    <t>Team Passing Yards: 1,038</t>
  </si>
  <si>
    <t>Team Rushing Yards: 1,360</t>
  </si>
  <si>
    <t>Total Yards: 2,398</t>
  </si>
  <si>
    <t>5th place in NE8MS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</si>
</sst>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23"/>
  <sheetViews>
    <sheetView tabSelected="1" zoomScale="88" zoomScaleNormal="108" workbookViewId="0">
      <selection activeCell="I40" sqref="I40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30</v>
      </c>
      <c r="H1" s="1" t="s">
        <v>0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18" t="s">
        <v>31</v>
      </c>
      <c r="B5" s="19"/>
      <c r="C5" s="19"/>
      <c r="D5" s="19"/>
      <c r="E5" s="19"/>
      <c r="F5" s="19"/>
      <c r="G5" s="19"/>
      <c r="I5" s="18" t="s">
        <v>56</v>
      </c>
      <c r="J5" s="19"/>
      <c r="K5" s="19"/>
      <c r="L5" s="19"/>
      <c r="M5" s="19"/>
      <c r="N5" s="19"/>
      <c r="O5" s="19"/>
      <c r="Q5" s="18" t="s">
        <v>57</v>
      </c>
      <c r="R5" s="19"/>
      <c r="S5" s="19"/>
      <c r="T5" s="19"/>
      <c r="U5" s="19"/>
      <c r="V5" s="19"/>
      <c r="W5" s="19"/>
      <c r="Y5" s="18" t="s">
        <v>70</v>
      </c>
      <c r="Z5" s="19"/>
      <c r="AA5" s="19"/>
      <c r="AB5" s="19"/>
      <c r="AC5" s="19"/>
      <c r="AD5" s="19"/>
      <c r="AE5" s="19"/>
      <c r="AG5" s="18" t="s">
        <v>73</v>
      </c>
      <c r="AH5" s="19"/>
      <c r="AI5" s="19"/>
      <c r="AJ5" s="19"/>
      <c r="AK5" s="19"/>
      <c r="AL5" s="19"/>
      <c r="AM5" s="19"/>
      <c r="AO5" s="18" t="s">
        <v>75</v>
      </c>
      <c r="AP5" s="19"/>
      <c r="AQ5" s="19"/>
      <c r="AR5" s="19"/>
      <c r="AS5" s="19"/>
      <c r="AT5" s="19"/>
      <c r="AU5" s="19"/>
      <c r="AW5" s="18" t="s">
        <v>81</v>
      </c>
      <c r="AX5" s="19"/>
      <c r="AY5" s="19"/>
      <c r="AZ5" s="19"/>
      <c r="BA5" s="19"/>
      <c r="BB5" s="19"/>
      <c r="BC5" s="19"/>
      <c r="BE5" s="18" t="s">
        <v>98</v>
      </c>
      <c r="BF5" s="19"/>
      <c r="BG5" s="19"/>
      <c r="BH5" s="19"/>
      <c r="BI5" s="19"/>
      <c r="BJ5" s="19"/>
      <c r="BK5" s="19"/>
    </row>
    <row r="6" spans="1:63" x14ac:dyDescent="0.35">
      <c r="BE6" s="7"/>
      <c r="BF6" s="7"/>
      <c r="BG6" s="7"/>
      <c r="BH6" s="7"/>
      <c r="BI6" s="7"/>
      <c r="BJ6" s="7"/>
      <c r="BK6" s="7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32</v>
      </c>
      <c r="B9" s="4">
        <v>15</v>
      </c>
      <c r="C9" s="4">
        <v>7</v>
      </c>
      <c r="D9" s="5">
        <f>C9/B9</f>
        <v>0.46666666666666667</v>
      </c>
      <c r="E9" s="4">
        <v>102</v>
      </c>
      <c r="F9" s="4">
        <v>2</v>
      </c>
      <c r="G9" s="4">
        <v>0</v>
      </c>
      <c r="I9" t="s">
        <v>32</v>
      </c>
      <c r="J9" s="4">
        <v>20</v>
      </c>
      <c r="K9" s="4">
        <v>15</v>
      </c>
      <c r="L9" s="5">
        <f>K9/J9</f>
        <v>0.75</v>
      </c>
      <c r="M9" s="4">
        <v>185</v>
      </c>
      <c r="N9" s="4">
        <v>1</v>
      </c>
      <c r="O9" s="4">
        <v>1</v>
      </c>
      <c r="Q9" t="s">
        <v>32</v>
      </c>
      <c r="R9" s="4">
        <v>13</v>
      </c>
      <c r="S9" s="4">
        <v>6</v>
      </c>
      <c r="T9" s="5">
        <f>S9/R9</f>
        <v>0.46153846153846156</v>
      </c>
      <c r="U9" s="4">
        <v>75</v>
      </c>
      <c r="V9" s="4">
        <v>2</v>
      </c>
      <c r="W9" s="4">
        <v>0</v>
      </c>
      <c r="Y9" t="s">
        <v>32</v>
      </c>
      <c r="Z9" s="4">
        <v>14</v>
      </c>
      <c r="AA9" s="4">
        <v>6</v>
      </c>
      <c r="AB9" s="5">
        <f>AA9/Z9</f>
        <v>0.42857142857142855</v>
      </c>
      <c r="AC9" s="4">
        <v>52</v>
      </c>
      <c r="AD9" s="4">
        <v>1</v>
      </c>
      <c r="AE9" s="4">
        <v>0</v>
      </c>
      <c r="AG9" t="s">
        <v>32</v>
      </c>
      <c r="AH9" s="4">
        <v>16</v>
      </c>
      <c r="AI9" s="4">
        <v>6</v>
      </c>
      <c r="AJ9" s="5">
        <f>AI9/AH9</f>
        <v>0.375</v>
      </c>
      <c r="AK9" s="4">
        <v>93</v>
      </c>
      <c r="AL9" s="4">
        <v>0</v>
      </c>
      <c r="AM9" s="4">
        <v>1</v>
      </c>
      <c r="AO9" t="s">
        <v>32</v>
      </c>
      <c r="AP9" s="4">
        <v>30</v>
      </c>
      <c r="AQ9" s="4">
        <v>16</v>
      </c>
      <c r="AR9" s="5">
        <f>AQ9/AP9</f>
        <v>0.53333333333333333</v>
      </c>
      <c r="AS9" s="4">
        <v>235</v>
      </c>
      <c r="AT9" s="4">
        <v>2</v>
      </c>
      <c r="AU9" s="4">
        <v>1</v>
      </c>
      <c r="AW9" t="s">
        <v>32</v>
      </c>
      <c r="AX9" s="4">
        <v>27</v>
      </c>
      <c r="AY9" s="4">
        <v>11</v>
      </c>
      <c r="AZ9" s="5">
        <f>AY9/AX9</f>
        <v>0.40740740740740738</v>
      </c>
      <c r="BA9" s="4">
        <v>165</v>
      </c>
      <c r="BB9" s="4">
        <v>2</v>
      </c>
      <c r="BC9" s="4">
        <v>0</v>
      </c>
      <c r="BE9" t="s">
        <v>32</v>
      </c>
      <c r="BF9" s="4">
        <v>20</v>
      </c>
      <c r="BG9" s="4">
        <v>12</v>
      </c>
      <c r="BH9" s="5">
        <f>BG9/BF9</f>
        <v>0.6</v>
      </c>
      <c r="BI9" s="4">
        <v>131</v>
      </c>
      <c r="BJ9" s="4">
        <v>3</v>
      </c>
      <c r="BK9" s="4">
        <v>0</v>
      </c>
    </row>
    <row r="10" spans="1:63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ht="15.5" customHeight="1" x14ac:dyDescent="0.35">
      <c r="G11" s="4"/>
      <c r="O11" s="4"/>
      <c r="W11" s="4"/>
      <c r="AE11" s="4"/>
      <c r="AM11" s="4"/>
      <c r="AU11" s="4"/>
      <c r="BC11" s="4"/>
      <c r="BK11" s="4"/>
    </row>
    <row r="12" spans="1:63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</row>
    <row r="13" spans="1:63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</row>
    <row r="14" spans="1:63" x14ac:dyDescent="0.35">
      <c r="A14" t="s">
        <v>33</v>
      </c>
      <c r="B14" s="4">
        <v>11</v>
      </c>
      <c r="C14" s="4">
        <v>80</v>
      </c>
      <c r="D14" s="6">
        <f>C14/B14</f>
        <v>7.2727272727272725</v>
      </c>
      <c r="E14" s="4">
        <v>15</v>
      </c>
      <c r="F14" s="4">
        <v>0</v>
      </c>
      <c r="G14" s="4"/>
      <c r="I14" t="s">
        <v>33</v>
      </c>
      <c r="J14" s="4">
        <v>19</v>
      </c>
      <c r="K14" s="4">
        <v>85</v>
      </c>
      <c r="L14" s="6">
        <f>K14/J14</f>
        <v>4.4736842105263159</v>
      </c>
      <c r="M14" s="4">
        <v>7</v>
      </c>
      <c r="N14" s="4">
        <v>2</v>
      </c>
      <c r="O14" s="4"/>
      <c r="Q14" t="s">
        <v>32</v>
      </c>
      <c r="R14" s="4">
        <v>9</v>
      </c>
      <c r="S14" s="4">
        <v>71</v>
      </c>
      <c r="T14" s="6">
        <f>S14/R14</f>
        <v>7.8888888888888893</v>
      </c>
      <c r="U14" s="4">
        <v>15</v>
      </c>
      <c r="V14" s="4">
        <v>0</v>
      </c>
      <c r="W14" s="12" t="s">
        <v>49</v>
      </c>
      <c r="Y14" t="s">
        <v>58</v>
      </c>
      <c r="Z14" s="4">
        <v>10</v>
      </c>
      <c r="AA14" s="4">
        <v>71</v>
      </c>
      <c r="AB14" s="6">
        <f>AA14/Z14</f>
        <v>7.1</v>
      </c>
      <c r="AC14" s="4">
        <v>25</v>
      </c>
      <c r="AD14" s="4">
        <v>1</v>
      </c>
      <c r="AE14" s="4"/>
      <c r="AG14" t="s">
        <v>33</v>
      </c>
      <c r="AH14" s="4">
        <v>12</v>
      </c>
      <c r="AI14" s="4">
        <v>62</v>
      </c>
      <c r="AJ14" s="6">
        <f>AI14/AH14</f>
        <v>5.166666666666667</v>
      </c>
      <c r="AK14" s="4">
        <v>15</v>
      </c>
      <c r="AL14" s="4">
        <v>1</v>
      </c>
      <c r="AM14" s="4"/>
      <c r="AO14" t="s">
        <v>33</v>
      </c>
      <c r="AP14" s="4">
        <v>20</v>
      </c>
      <c r="AQ14" s="4">
        <v>155</v>
      </c>
      <c r="AR14" s="6">
        <f>AQ14/AP14</f>
        <v>7.75</v>
      </c>
      <c r="AS14" s="4">
        <v>19</v>
      </c>
      <c r="AT14" s="4">
        <v>3</v>
      </c>
      <c r="AU14" s="4"/>
      <c r="AW14" t="s">
        <v>33</v>
      </c>
      <c r="AX14" s="4">
        <v>24</v>
      </c>
      <c r="AY14" s="4">
        <v>127</v>
      </c>
      <c r="AZ14" s="6">
        <f>AY14/AX14</f>
        <v>5.291666666666667</v>
      </c>
      <c r="BA14" s="4">
        <v>15</v>
      </c>
      <c r="BB14" s="4">
        <v>1</v>
      </c>
      <c r="BC14" s="4"/>
      <c r="BE14" t="s">
        <v>33</v>
      </c>
      <c r="BF14" s="4">
        <v>10</v>
      </c>
      <c r="BG14" s="4">
        <v>79</v>
      </c>
      <c r="BH14" s="6">
        <f>BG14/BF14</f>
        <v>7.9</v>
      </c>
      <c r="BI14" s="4">
        <v>20</v>
      </c>
      <c r="BJ14" s="4">
        <v>1</v>
      </c>
      <c r="BK14" s="4"/>
    </row>
    <row r="15" spans="1:63" x14ac:dyDescent="0.35">
      <c r="A15" t="s">
        <v>34</v>
      </c>
      <c r="B15" s="4">
        <v>6</v>
      </c>
      <c r="C15" s="4">
        <v>14</v>
      </c>
      <c r="D15" s="6">
        <f>C15/B15</f>
        <v>2.3333333333333335</v>
      </c>
      <c r="E15" s="4">
        <v>5</v>
      </c>
      <c r="F15" s="4">
        <v>0</v>
      </c>
      <c r="G15" s="4"/>
      <c r="I15" t="s">
        <v>34</v>
      </c>
      <c r="J15" s="4">
        <v>5</v>
      </c>
      <c r="K15" s="4">
        <v>19</v>
      </c>
      <c r="L15" s="6">
        <f>K15/J15</f>
        <v>3.8</v>
      </c>
      <c r="M15" s="4">
        <v>6</v>
      </c>
      <c r="N15" s="4">
        <v>0</v>
      </c>
      <c r="O15" s="4"/>
      <c r="Q15" t="s">
        <v>58</v>
      </c>
      <c r="R15" s="4">
        <v>7</v>
      </c>
      <c r="S15" s="4">
        <v>64</v>
      </c>
      <c r="T15" s="6">
        <f>S15/R15</f>
        <v>9.1428571428571423</v>
      </c>
      <c r="U15" s="4">
        <v>24</v>
      </c>
      <c r="V15" s="4">
        <v>1</v>
      </c>
      <c r="W15" s="4"/>
      <c r="Y15" t="s">
        <v>33</v>
      </c>
      <c r="Z15" s="4">
        <v>10</v>
      </c>
      <c r="AA15" s="4">
        <v>62</v>
      </c>
      <c r="AB15" s="6">
        <f>AA15/Z15</f>
        <v>6.2</v>
      </c>
      <c r="AC15" s="4">
        <v>11</v>
      </c>
      <c r="AD15" s="4">
        <v>1</v>
      </c>
      <c r="AE15" s="4"/>
      <c r="AG15" t="s">
        <v>58</v>
      </c>
      <c r="AH15" s="4">
        <v>10</v>
      </c>
      <c r="AI15" s="4">
        <v>40</v>
      </c>
      <c r="AJ15" s="6">
        <f>AI15/AH15</f>
        <v>4</v>
      </c>
      <c r="AK15" s="4">
        <v>9</v>
      </c>
      <c r="AL15" s="4">
        <v>1</v>
      </c>
      <c r="AM15" s="4"/>
      <c r="AO15" t="s">
        <v>58</v>
      </c>
      <c r="AP15" s="4">
        <v>6</v>
      </c>
      <c r="AQ15" s="4">
        <v>68</v>
      </c>
      <c r="AR15" s="6">
        <f>AQ15/AP15</f>
        <v>11.333333333333334</v>
      </c>
      <c r="AS15" s="4">
        <v>13</v>
      </c>
      <c r="AT15" s="4">
        <v>0</v>
      </c>
      <c r="AU15" s="4"/>
      <c r="AW15" t="s">
        <v>32</v>
      </c>
      <c r="AX15" s="4">
        <v>10</v>
      </c>
      <c r="AY15" s="4">
        <v>76</v>
      </c>
      <c r="AZ15" s="6">
        <f>AY15/AX15</f>
        <v>7.6</v>
      </c>
      <c r="BA15" s="4">
        <v>18</v>
      </c>
      <c r="BB15" s="4">
        <v>2</v>
      </c>
      <c r="BC15" s="4"/>
      <c r="BE15" t="s">
        <v>34</v>
      </c>
      <c r="BF15" s="4">
        <v>11</v>
      </c>
      <c r="BG15" s="4">
        <v>73</v>
      </c>
      <c r="BH15" s="6">
        <f>BG15/BF15</f>
        <v>6.6363636363636367</v>
      </c>
      <c r="BI15" s="4">
        <v>20</v>
      </c>
      <c r="BJ15" s="4">
        <v>1</v>
      </c>
      <c r="BK15" s="4"/>
    </row>
    <row r="16" spans="1:63" x14ac:dyDescent="0.35">
      <c r="A16" t="s">
        <v>32</v>
      </c>
      <c r="B16" s="4">
        <v>1</v>
      </c>
      <c r="C16" s="4">
        <v>3</v>
      </c>
      <c r="D16" s="6">
        <f>C16/B16</f>
        <v>3</v>
      </c>
      <c r="E16" s="4">
        <v>3</v>
      </c>
      <c r="F16" s="4">
        <v>0</v>
      </c>
      <c r="G16" s="4"/>
      <c r="I16" t="s">
        <v>32</v>
      </c>
      <c r="J16" s="4">
        <v>4</v>
      </c>
      <c r="K16" s="4">
        <v>16</v>
      </c>
      <c r="L16" s="6">
        <f>K16/J16</f>
        <v>4</v>
      </c>
      <c r="M16" s="4">
        <v>6</v>
      </c>
      <c r="N16" s="4">
        <v>0</v>
      </c>
      <c r="O16" s="4"/>
      <c r="Q16" t="s">
        <v>33</v>
      </c>
      <c r="R16" s="4">
        <v>11</v>
      </c>
      <c r="S16" s="4">
        <v>52</v>
      </c>
      <c r="T16" s="6">
        <f>S16/R16</f>
        <v>4.7272727272727275</v>
      </c>
      <c r="U16" s="4">
        <v>13</v>
      </c>
      <c r="V16" s="4">
        <v>2</v>
      </c>
      <c r="W16" s="4"/>
      <c r="Y16" t="s">
        <v>32</v>
      </c>
      <c r="Z16" s="4">
        <v>5</v>
      </c>
      <c r="AA16" s="4">
        <v>59</v>
      </c>
      <c r="AB16" s="6">
        <f>AA16/Z16</f>
        <v>11.8</v>
      </c>
      <c r="AC16" s="4">
        <v>19</v>
      </c>
      <c r="AD16" s="4">
        <v>0</v>
      </c>
      <c r="AE16" s="12" t="s">
        <v>29</v>
      </c>
      <c r="AG16" t="s">
        <v>32</v>
      </c>
      <c r="AH16" s="4">
        <v>8</v>
      </c>
      <c r="AI16" s="4">
        <v>39</v>
      </c>
      <c r="AJ16" s="6">
        <f>AI16/AH16</f>
        <v>4.875</v>
      </c>
      <c r="AK16" s="4">
        <v>8</v>
      </c>
      <c r="AL16" s="4">
        <v>1</v>
      </c>
      <c r="AM16" s="12"/>
      <c r="AO16" t="s">
        <v>32</v>
      </c>
      <c r="AP16" s="4">
        <v>5</v>
      </c>
      <c r="AQ16" s="4">
        <v>13</v>
      </c>
      <c r="AR16" s="6">
        <f>AQ16/AP16</f>
        <v>2.6</v>
      </c>
      <c r="AS16" s="4">
        <v>10</v>
      </c>
      <c r="AT16" s="4">
        <v>1</v>
      </c>
      <c r="AU16" s="12"/>
      <c r="BC16" s="12"/>
      <c r="BE16" t="s">
        <v>32</v>
      </c>
      <c r="BF16" s="4">
        <v>8</v>
      </c>
      <c r="BG16" s="4">
        <v>32</v>
      </c>
      <c r="BH16" s="6">
        <f>BG16/BF16</f>
        <v>4</v>
      </c>
      <c r="BI16" s="4">
        <v>9</v>
      </c>
      <c r="BJ16" s="4">
        <v>0</v>
      </c>
      <c r="BK16" s="4"/>
    </row>
    <row r="17" spans="1:63" x14ac:dyDescent="0.35">
      <c r="B17" s="4"/>
      <c r="C17" s="4"/>
      <c r="D17" s="6"/>
      <c r="E17" s="4"/>
      <c r="F17" s="4"/>
      <c r="G17" s="4"/>
      <c r="J17" s="4"/>
      <c r="K17" s="4"/>
      <c r="L17" s="6"/>
      <c r="M17" s="4"/>
      <c r="N17" s="4"/>
      <c r="O17" s="4"/>
      <c r="BK17" s="4"/>
    </row>
    <row r="18" spans="1:63" x14ac:dyDescent="0.35">
      <c r="B18" s="4"/>
      <c r="C18" s="4"/>
      <c r="D18" s="4"/>
      <c r="E18" s="4"/>
      <c r="F18" s="4"/>
      <c r="G18" s="4"/>
      <c r="J18" s="4"/>
      <c r="K18" s="4"/>
      <c r="L18" s="4"/>
      <c r="M18" s="4"/>
      <c r="N18" s="4"/>
      <c r="O18" s="4"/>
      <c r="R18" s="4"/>
      <c r="S18" s="4"/>
      <c r="T18" s="4"/>
      <c r="U18" s="4"/>
      <c r="V18" s="4"/>
      <c r="W18" s="4"/>
      <c r="Z18" s="4"/>
      <c r="AA18" s="4"/>
      <c r="AB18" s="4"/>
      <c r="AC18" s="4"/>
      <c r="AD18" s="4"/>
      <c r="AE18" s="4"/>
      <c r="AH18" s="4"/>
      <c r="AI18" s="4"/>
      <c r="AJ18" s="4"/>
      <c r="AK18" s="4"/>
      <c r="AL18" s="4"/>
      <c r="AM18" s="4"/>
      <c r="AU18" s="4"/>
      <c r="BC18" s="4"/>
      <c r="BF18" s="4"/>
      <c r="BG18" s="4"/>
      <c r="BH18" s="6"/>
      <c r="BI18" s="4"/>
      <c r="BJ18" s="4"/>
      <c r="BK18" s="4"/>
    </row>
    <row r="19" spans="1:63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Y19" s="2" t="s">
        <v>14</v>
      </c>
      <c r="Z19" s="4"/>
      <c r="AA19" s="4"/>
      <c r="AB19" s="4"/>
      <c r="AC19" s="4"/>
      <c r="AD19" s="4"/>
      <c r="AE19" s="4"/>
      <c r="AG19" s="2" t="s">
        <v>14</v>
      </c>
      <c r="AH19" s="4"/>
      <c r="AI19" s="4"/>
      <c r="AJ19" s="4"/>
      <c r="AK19" s="4"/>
      <c r="AL19" s="4"/>
      <c r="AM19" s="4"/>
      <c r="AO19" s="2" t="s">
        <v>14</v>
      </c>
      <c r="AP19" s="4"/>
      <c r="AQ19" s="4"/>
      <c r="AR19" s="4"/>
      <c r="AS19" s="4"/>
      <c r="AT19" s="4"/>
      <c r="AU19" s="4"/>
      <c r="AW19" s="2" t="s">
        <v>14</v>
      </c>
      <c r="AX19" s="4"/>
      <c r="AY19" s="4"/>
      <c r="AZ19" s="4"/>
      <c r="BA19" s="4"/>
      <c r="BB19" s="4"/>
      <c r="BC19" s="4"/>
      <c r="BE19" s="3" t="s">
        <v>14</v>
      </c>
      <c r="BK19" s="4"/>
    </row>
    <row r="20" spans="1:63" ht="15.5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4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4"/>
      <c r="Y20" s="3" t="s">
        <v>3</v>
      </c>
      <c r="Z20" s="7" t="s">
        <v>15</v>
      </c>
      <c r="AA20" s="7" t="s">
        <v>7</v>
      </c>
      <c r="AB20" s="7" t="s">
        <v>11</v>
      </c>
      <c r="AC20" s="7" t="s">
        <v>12</v>
      </c>
      <c r="AD20" s="7" t="s">
        <v>13</v>
      </c>
      <c r="AE20" s="4"/>
      <c r="AG20" s="3" t="s">
        <v>3</v>
      </c>
      <c r="AH20" s="7" t="s">
        <v>15</v>
      </c>
      <c r="AI20" s="7" t="s">
        <v>7</v>
      </c>
      <c r="AJ20" s="7" t="s">
        <v>11</v>
      </c>
      <c r="AK20" s="7" t="s">
        <v>12</v>
      </c>
      <c r="AL20" s="7" t="s">
        <v>13</v>
      </c>
      <c r="AM20" s="4"/>
      <c r="AO20" s="3" t="s">
        <v>3</v>
      </c>
      <c r="AP20" s="7" t="s">
        <v>15</v>
      </c>
      <c r="AQ20" s="7" t="s">
        <v>7</v>
      </c>
      <c r="AR20" s="7" t="s">
        <v>11</v>
      </c>
      <c r="AS20" s="7" t="s">
        <v>12</v>
      </c>
      <c r="AT20" s="7" t="s">
        <v>13</v>
      </c>
      <c r="AU20" s="4"/>
      <c r="AW20" s="3" t="s">
        <v>3</v>
      </c>
      <c r="AX20" s="7" t="s">
        <v>15</v>
      </c>
      <c r="AY20" s="7" t="s">
        <v>7</v>
      </c>
      <c r="AZ20" s="7" t="s">
        <v>11</v>
      </c>
      <c r="BA20" s="7" t="s">
        <v>12</v>
      </c>
      <c r="BB20" s="7" t="s">
        <v>13</v>
      </c>
      <c r="BC20" s="4"/>
      <c r="BE20" s="2" t="s">
        <v>3</v>
      </c>
      <c r="BF20" s="7" t="s">
        <v>15</v>
      </c>
      <c r="BG20" s="7" t="s">
        <v>7</v>
      </c>
      <c r="BH20" s="7" t="s">
        <v>11</v>
      </c>
      <c r="BI20" s="7" t="s">
        <v>12</v>
      </c>
      <c r="BJ20" s="7" t="s">
        <v>13</v>
      </c>
      <c r="BK20" s="4"/>
    </row>
    <row r="21" spans="1:63" x14ac:dyDescent="0.35">
      <c r="A21" t="s">
        <v>35</v>
      </c>
      <c r="B21" s="4">
        <v>3</v>
      </c>
      <c r="C21" s="4">
        <v>50</v>
      </c>
      <c r="D21" s="6">
        <f>C21/B21</f>
        <v>16.666666666666668</v>
      </c>
      <c r="E21" s="4">
        <v>20</v>
      </c>
      <c r="F21" s="4">
        <v>2</v>
      </c>
      <c r="G21" s="4"/>
      <c r="I21" t="s">
        <v>35</v>
      </c>
      <c r="J21" s="4">
        <v>4</v>
      </c>
      <c r="K21" s="4">
        <v>47</v>
      </c>
      <c r="L21" s="6">
        <f t="shared" ref="L21:L26" si="0">K21/J21</f>
        <v>11.75</v>
      </c>
      <c r="M21" s="4">
        <v>17</v>
      </c>
      <c r="N21" s="4">
        <v>1</v>
      </c>
      <c r="O21" s="4"/>
      <c r="Q21" t="s">
        <v>36</v>
      </c>
      <c r="R21" s="4">
        <v>2</v>
      </c>
      <c r="S21" s="4">
        <v>24</v>
      </c>
      <c r="T21" s="6">
        <f>S21/R21</f>
        <v>12</v>
      </c>
      <c r="U21" s="4">
        <v>19</v>
      </c>
      <c r="V21" s="4">
        <v>1</v>
      </c>
      <c r="W21" s="4"/>
      <c r="Y21" t="s">
        <v>38</v>
      </c>
      <c r="Z21" s="4">
        <v>2</v>
      </c>
      <c r="AA21" s="4">
        <f>22</f>
        <v>22</v>
      </c>
      <c r="AB21" s="6">
        <f>AA21/Z21</f>
        <v>11</v>
      </c>
      <c r="AC21" s="4">
        <v>20</v>
      </c>
      <c r="AD21" s="4">
        <v>0</v>
      </c>
      <c r="AE21" s="4"/>
      <c r="AG21" t="s">
        <v>38</v>
      </c>
      <c r="AH21" s="4">
        <v>2</v>
      </c>
      <c r="AI21" s="4">
        <v>38</v>
      </c>
      <c r="AJ21" s="6">
        <f>AI21/AH21</f>
        <v>19</v>
      </c>
      <c r="AK21" s="4">
        <v>35</v>
      </c>
      <c r="AL21" s="4">
        <v>0</v>
      </c>
      <c r="AM21" s="12" t="s">
        <v>74</v>
      </c>
      <c r="AO21" t="s">
        <v>38</v>
      </c>
      <c r="AP21" s="4">
        <v>5</v>
      </c>
      <c r="AQ21" s="4">
        <v>113</v>
      </c>
      <c r="AR21" s="6">
        <f>AQ21/AP21</f>
        <v>22.6</v>
      </c>
      <c r="AS21" s="4">
        <v>35</v>
      </c>
      <c r="AT21" s="4">
        <v>0</v>
      </c>
      <c r="AU21" s="12"/>
      <c r="AW21" t="s">
        <v>34</v>
      </c>
      <c r="AX21" s="4">
        <v>7</v>
      </c>
      <c r="AY21" s="4">
        <v>106</v>
      </c>
      <c r="AZ21" s="6">
        <f t="shared" ref="AZ21" si="1">AY21/AX21</f>
        <v>15.142857142857142</v>
      </c>
      <c r="BA21" s="4">
        <v>50</v>
      </c>
      <c r="BB21" s="4">
        <v>1</v>
      </c>
      <c r="BC21" s="12"/>
      <c r="BE21" t="s">
        <v>35</v>
      </c>
      <c r="BF21" s="4">
        <v>2</v>
      </c>
      <c r="BG21" s="4">
        <v>49</v>
      </c>
      <c r="BH21" s="6">
        <f>BG21/BF21</f>
        <v>24.5</v>
      </c>
      <c r="BI21" s="4">
        <v>27</v>
      </c>
      <c r="BJ21" s="4">
        <v>1</v>
      </c>
      <c r="BK21" s="4"/>
    </row>
    <row r="22" spans="1:63" x14ac:dyDescent="0.35">
      <c r="A22" t="s">
        <v>36</v>
      </c>
      <c r="B22" s="4">
        <v>1</v>
      </c>
      <c r="C22" s="4">
        <v>38</v>
      </c>
      <c r="D22" s="6">
        <f>C22/B22</f>
        <v>38</v>
      </c>
      <c r="E22" s="4">
        <v>38</v>
      </c>
      <c r="F22" s="4">
        <v>0</v>
      </c>
      <c r="G22" s="4"/>
      <c r="I22" t="s">
        <v>36</v>
      </c>
      <c r="J22" s="4">
        <v>3</v>
      </c>
      <c r="K22" s="4">
        <v>58</v>
      </c>
      <c r="L22" s="6">
        <f t="shared" si="0"/>
        <v>19.333333333333332</v>
      </c>
      <c r="M22" s="4">
        <v>22</v>
      </c>
      <c r="N22" s="4">
        <v>0</v>
      </c>
      <c r="O22" s="4"/>
      <c r="Q22" t="s">
        <v>35</v>
      </c>
      <c r="R22" s="4">
        <v>2</v>
      </c>
      <c r="S22" s="4">
        <v>23</v>
      </c>
      <c r="T22" s="6">
        <f>S22/R22</f>
        <v>11.5</v>
      </c>
      <c r="U22" s="4">
        <v>20</v>
      </c>
      <c r="V22" s="4">
        <v>0</v>
      </c>
      <c r="W22" s="4"/>
      <c r="Y22" t="s">
        <v>36</v>
      </c>
      <c r="Z22" s="4">
        <v>1</v>
      </c>
      <c r="AA22" s="4">
        <v>21</v>
      </c>
      <c r="AB22" s="6">
        <f>AA22/Z22</f>
        <v>21</v>
      </c>
      <c r="AC22" s="4">
        <v>21</v>
      </c>
      <c r="AD22" s="4">
        <v>0</v>
      </c>
      <c r="AE22" s="4"/>
      <c r="AG22" t="s">
        <v>39</v>
      </c>
      <c r="AH22" s="4">
        <v>1</v>
      </c>
      <c r="AI22" s="4">
        <v>35</v>
      </c>
      <c r="AJ22" s="6">
        <f>AI22/AH22</f>
        <v>35</v>
      </c>
      <c r="AK22" s="4">
        <v>35</v>
      </c>
      <c r="AL22" s="4">
        <v>0</v>
      </c>
      <c r="AO22" t="s">
        <v>34</v>
      </c>
      <c r="AP22" s="4">
        <v>3</v>
      </c>
      <c r="AQ22" s="4">
        <v>40</v>
      </c>
      <c r="AR22" s="6">
        <f t="shared" ref="AR22" si="2">AQ22/AP22</f>
        <v>13.333333333333334</v>
      </c>
      <c r="AS22" s="4">
        <v>22</v>
      </c>
      <c r="AT22" s="4">
        <v>0</v>
      </c>
      <c r="AW22" t="s">
        <v>38</v>
      </c>
      <c r="AX22" s="4">
        <v>2</v>
      </c>
      <c r="AY22" s="4">
        <v>40</v>
      </c>
      <c r="AZ22" s="6">
        <f>AY22/AX22</f>
        <v>20</v>
      </c>
      <c r="BA22" s="4">
        <v>32</v>
      </c>
      <c r="BB22" s="4">
        <v>1</v>
      </c>
      <c r="BE22" t="s">
        <v>71</v>
      </c>
      <c r="BF22" s="4">
        <v>1</v>
      </c>
      <c r="BG22" s="4">
        <v>35</v>
      </c>
      <c r="BH22" s="6">
        <f>BG22/BF22</f>
        <v>35</v>
      </c>
      <c r="BI22" s="4">
        <v>35</v>
      </c>
      <c r="BJ22" s="4">
        <v>1</v>
      </c>
      <c r="BK22" s="4"/>
    </row>
    <row r="23" spans="1:63" x14ac:dyDescent="0.35">
      <c r="A23" t="s">
        <v>37</v>
      </c>
      <c r="B23" s="4">
        <v>1</v>
      </c>
      <c r="C23" s="4">
        <v>6</v>
      </c>
      <c r="D23" s="6">
        <f>C23/B23</f>
        <v>6</v>
      </c>
      <c r="E23" s="4">
        <v>6</v>
      </c>
      <c r="F23" s="4">
        <v>0</v>
      </c>
      <c r="G23" s="4"/>
      <c r="I23" t="s">
        <v>37</v>
      </c>
      <c r="J23" s="4">
        <v>1</v>
      </c>
      <c r="K23" s="4">
        <v>5</v>
      </c>
      <c r="L23" s="6">
        <f t="shared" si="0"/>
        <v>5</v>
      </c>
      <c r="M23" s="4">
        <v>5</v>
      </c>
      <c r="N23" s="4">
        <v>0</v>
      </c>
      <c r="O23" s="4"/>
      <c r="Q23" t="s">
        <v>39</v>
      </c>
      <c r="R23" s="4">
        <v>1</v>
      </c>
      <c r="S23" s="4">
        <v>20</v>
      </c>
      <c r="T23" s="6">
        <f>S23/R23</f>
        <v>20</v>
      </c>
      <c r="U23" s="4">
        <v>20</v>
      </c>
      <c r="V23" s="4">
        <v>0</v>
      </c>
      <c r="W23" t="s">
        <v>49</v>
      </c>
      <c r="Y23" t="s">
        <v>39</v>
      </c>
      <c r="Z23" s="4">
        <v>1</v>
      </c>
      <c r="AA23" s="4">
        <v>6</v>
      </c>
      <c r="AB23" s="6">
        <f>AA23/Z23</f>
        <v>6</v>
      </c>
      <c r="AC23" s="4">
        <v>6</v>
      </c>
      <c r="AD23" s="4">
        <v>0</v>
      </c>
      <c r="AG23" t="s">
        <v>36</v>
      </c>
      <c r="AH23" s="4">
        <v>2</v>
      </c>
      <c r="AI23" s="4">
        <v>18</v>
      </c>
      <c r="AJ23" s="6">
        <f>AI23/AH23</f>
        <v>9</v>
      </c>
      <c r="AK23" s="4">
        <v>12</v>
      </c>
      <c r="AL23" s="4">
        <v>0</v>
      </c>
      <c r="AM23" s="4"/>
      <c r="AO23" t="s">
        <v>35</v>
      </c>
      <c r="AP23" s="4">
        <v>3</v>
      </c>
      <c r="AQ23" s="4">
        <v>40</v>
      </c>
      <c r="AR23" s="6">
        <f>AQ23/AP23</f>
        <v>13.333333333333334</v>
      </c>
      <c r="AS23" s="4">
        <v>20</v>
      </c>
      <c r="AT23" s="4">
        <v>0</v>
      </c>
      <c r="AU23" s="4"/>
      <c r="AW23" t="s">
        <v>33</v>
      </c>
      <c r="AX23" s="4">
        <v>1</v>
      </c>
      <c r="AY23" s="4">
        <v>10</v>
      </c>
      <c r="AZ23" s="6">
        <f>AY23/AX23</f>
        <v>10</v>
      </c>
      <c r="BA23" s="4">
        <v>10</v>
      </c>
      <c r="BB23" s="4">
        <v>0</v>
      </c>
      <c r="BC23" s="4"/>
      <c r="BE23" t="s">
        <v>33</v>
      </c>
      <c r="BF23" s="4">
        <v>2</v>
      </c>
      <c r="BG23" s="4">
        <v>17</v>
      </c>
      <c r="BH23" s="6">
        <f>BG23/BF23</f>
        <v>8.5</v>
      </c>
      <c r="BI23" s="4">
        <v>14</v>
      </c>
      <c r="BJ23" s="4">
        <v>0</v>
      </c>
      <c r="BK23" s="4"/>
    </row>
    <row r="24" spans="1:63" x14ac:dyDescent="0.35">
      <c r="A24" t="s">
        <v>34</v>
      </c>
      <c r="B24" s="4">
        <v>1</v>
      </c>
      <c r="C24" s="4">
        <v>5</v>
      </c>
      <c r="D24" s="6">
        <f>C24/B24</f>
        <v>5</v>
      </c>
      <c r="E24" s="4">
        <v>5</v>
      </c>
      <c r="F24" s="4">
        <v>0</v>
      </c>
      <c r="G24" s="4"/>
      <c r="I24" t="s">
        <v>34</v>
      </c>
      <c r="J24" s="4">
        <v>3</v>
      </c>
      <c r="K24" s="4">
        <v>39</v>
      </c>
      <c r="L24" s="6">
        <f t="shared" si="0"/>
        <v>13</v>
      </c>
      <c r="M24" s="4">
        <v>26</v>
      </c>
      <c r="N24" s="4">
        <v>0</v>
      </c>
      <c r="O24" s="4"/>
      <c r="Q24" t="s">
        <v>34</v>
      </c>
      <c r="R24" s="4">
        <v>1</v>
      </c>
      <c r="S24" s="4">
        <v>8</v>
      </c>
      <c r="T24" s="6">
        <f t="shared" ref="T24" si="3">S24/R24</f>
        <v>8</v>
      </c>
      <c r="U24" s="4">
        <v>8</v>
      </c>
      <c r="V24" s="4">
        <v>1</v>
      </c>
      <c r="W24" s="4"/>
      <c r="Y24" t="s">
        <v>34</v>
      </c>
      <c r="Z24" s="4">
        <v>2</v>
      </c>
      <c r="AA24" s="4">
        <v>3</v>
      </c>
      <c r="AB24" s="6">
        <f t="shared" ref="AB24" si="4">AA24/Z24</f>
        <v>1.5</v>
      </c>
      <c r="AC24" s="4">
        <v>3</v>
      </c>
      <c r="AD24" s="4">
        <v>1</v>
      </c>
      <c r="AE24" s="4"/>
      <c r="AG24" t="s">
        <v>34</v>
      </c>
      <c r="AH24" s="4">
        <v>1</v>
      </c>
      <c r="AI24" s="4">
        <v>2</v>
      </c>
      <c r="AJ24" s="6">
        <f t="shared" ref="AJ24" si="5">AI24/AH24</f>
        <v>2</v>
      </c>
      <c r="AK24" s="4">
        <v>2</v>
      </c>
      <c r="AL24" s="4">
        <v>0</v>
      </c>
      <c r="AM24" s="4"/>
      <c r="AO24" t="s">
        <v>36</v>
      </c>
      <c r="AP24" s="4">
        <v>1</v>
      </c>
      <c r="AQ24" s="4">
        <v>15</v>
      </c>
      <c r="AR24" s="6">
        <f>AQ24/AP24</f>
        <v>15</v>
      </c>
      <c r="AS24" s="4">
        <v>15</v>
      </c>
      <c r="AT24" s="4">
        <v>1</v>
      </c>
      <c r="AU24" s="4"/>
      <c r="AW24" t="s">
        <v>35</v>
      </c>
      <c r="AX24" s="4">
        <v>1</v>
      </c>
      <c r="AY24" s="4">
        <v>9</v>
      </c>
      <c r="AZ24" s="6">
        <f>AY24/AX24</f>
        <v>9</v>
      </c>
      <c r="BA24" s="4">
        <v>9</v>
      </c>
      <c r="BB24" s="4">
        <v>0</v>
      </c>
      <c r="BC24" s="4"/>
      <c r="BE24" s="9" t="s">
        <v>34</v>
      </c>
      <c r="BF24" s="8">
        <v>3</v>
      </c>
      <c r="BG24" s="8">
        <v>16</v>
      </c>
      <c r="BH24" s="11">
        <f t="shared" ref="BH24" si="6">BG24/BF24</f>
        <v>5.333333333333333</v>
      </c>
      <c r="BI24" s="8">
        <v>10</v>
      </c>
      <c r="BJ24" s="8">
        <v>0</v>
      </c>
      <c r="BK24" s="4"/>
    </row>
    <row r="25" spans="1:63" x14ac:dyDescent="0.35">
      <c r="A25" t="s">
        <v>38</v>
      </c>
      <c r="B25" s="4">
        <v>1</v>
      </c>
      <c r="C25" s="4">
        <v>3</v>
      </c>
      <c r="D25" s="6">
        <f>C25/B25</f>
        <v>3</v>
      </c>
      <c r="E25" s="4">
        <v>3</v>
      </c>
      <c r="F25" s="4">
        <v>0</v>
      </c>
      <c r="G25" s="4" t="s">
        <v>49</v>
      </c>
      <c r="I25" t="s">
        <v>38</v>
      </c>
      <c r="J25" s="4">
        <v>1</v>
      </c>
      <c r="K25" s="4">
        <v>3</v>
      </c>
      <c r="L25" s="6">
        <f t="shared" si="0"/>
        <v>3</v>
      </c>
      <c r="M25" s="4">
        <v>3</v>
      </c>
      <c r="N25" s="4">
        <v>0</v>
      </c>
      <c r="O25" s="4" t="s">
        <v>49</v>
      </c>
      <c r="R25" s="4"/>
      <c r="S25" s="4"/>
      <c r="T25" s="6"/>
      <c r="U25" s="4"/>
      <c r="V25" s="4"/>
      <c r="W25" s="4"/>
      <c r="AE25" s="4"/>
      <c r="AO25" t="s">
        <v>71</v>
      </c>
      <c r="AP25" s="4">
        <v>1</v>
      </c>
      <c r="AQ25" s="4">
        <v>15</v>
      </c>
      <c r="AR25" s="6">
        <f>AQ25/AP25</f>
        <v>15</v>
      </c>
      <c r="AS25" s="4">
        <v>15</v>
      </c>
      <c r="AT25" s="4">
        <v>1</v>
      </c>
      <c r="BE25" t="s">
        <v>38</v>
      </c>
      <c r="BF25" s="4">
        <v>1</v>
      </c>
      <c r="BG25" s="4">
        <v>9</v>
      </c>
      <c r="BH25" s="6">
        <f>BG25/BF25</f>
        <v>9</v>
      </c>
      <c r="BI25" s="4">
        <v>9</v>
      </c>
      <c r="BJ25" s="4">
        <v>1</v>
      </c>
      <c r="BK25" s="4"/>
    </row>
    <row r="26" spans="1:63" x14ac:dyDescent="0.35">
      <c r="I26" t="s">
        <v>39</v>
      </c>
      <c r="J26" s="4">
        <v>3</v>
      </c>
      <c r="K26" s="4">
        <v>33</v>
      </c>
      <c r="L26" s="6">
        <f t="shared" si="0"/>
        <v>11</v>
      </c>
      <c r="M26" s="4">
        <v>27</v>
      </c>
      <c r="N26" s="4">
        <v>0</v>
      </c>
      <c r="AO26" t="s">
        <v>39</v>
      </c>
      <c r="AP26" s="4">
        <v>3</v>
      </c>
      <c r="AQ26" s="4">
        <v>12</v>
      </c>
      <c r="AR26" s="6">
        <f>AQ26/AP26</f>
        <v>4</v>
      </c>
      <c r="AS26" s="4">
        <v>8</v>
      </c>
      <c r="AT26" s="4">
        <v>0</v>
      </c>
      <c r="AX26" s="4"/>
      <c r="AY26" s="4"/>
      <c r="AZ26" s="6"/>
      <c r="BA26" s="4"/>
      <c r="BB26" s="4"/>
      <c r="BE26" t="s">
        <v>36</v>
      </c>
      <c r="BF26" s="4">
        <v>1</v>
      </c>
      <c r="BG26" s="4">
        <v>7</v>
      </c>
      <c r="BH26" s="6">
        <f>BG26/BF26</f>
        <v>7</v>
      </c>
      <c r="BI26" s="4">
        <v>7</v>
      </c>
      <c r="BJ26" s="4">
        <v>0</v>
      </c>
    </row>
    <row r="27" spans="1:63" ht="15.5" x14ac:dyDescent="0.35">
      <c r="A27" s="2" t="s">
        <v>16</v>
      </c>
      <c r="B27" s="4"/>
      <c r="C27" s="4"/>
      <c r="D27" s="4"/>
      <c r="E27" s="4"/>
      <c r="F27" s="4"/>
      <c r="G27" s="4"/>
      <c r="BE27" t="s">
        <v>39</v>
      </c>
      <c r="BF27" s="4">
        <v>2</v>
      </c>
      <c r="BG27" s="4">
        <v>-2</v>
      </c>
      <c r="BH27" s="6">
        <f>BG27/BF27</f>
        <v>-1</v>
      </c>
      <c r="BI27" s="4">
        <v>3</v>
      </c>
      <c r="BJ27" s="4">
        <v>0</v>
      </c>
      <c r="BK27" s="4"/>
    </row>
    <row r="28" spans="1:63" ht="15.5" x14ac:dyDescent="0.35">
      <c r="A28" s="3" t="s">
        <v>3</v>
      </c>
      <c r="B28" s="7" t="s">
        <v>17</v>
      </c>
      <c r="C28" s="7" t="s">
        <v>18</v>
      </c>
      <c r="D28" s="7" t="s">
        <v>19</v>
      </c>
      <c r="E28" s="4"/>
      <c r="F28" s="4"/>
      <c r="G28" s="4"/>
      <c r="I28" s="2" t="s">
        <v>16</v>
      </c>
      <c r="J28" s="4"/>
      <c r="K28" s="4"/>
      <c r="L28" s="4"/>
      <c r="M28" s="4"/>
      <c r="N28" s="4"/>
      <c r="O28" s="4"/>
      <c r="Q28" s="2" t="s">
        <v>16</v>
      </c>
      <c r="R28" s="4"/>
      <c r="S28" s="4"/>
      <c r="T28" s="4"/>
      <c r="U28" s="4"/>
      <c r="V28" s="4"/>
      <c r="W28" s="4"/>
      <c r="Y28" s="2" t="s">
        <v>16</v>
      </c>
      <c r="Z28" s="4"/>
      <c r="AA28" s="4"/>
      <c r="AB28" s="4"/>
      <c r="AC28" s="4"/>
      <c r="AD28" s="4"/>
      <c r="AE28" s="4"/>
      <c r="AG28" s="2" t="s">
        <v>16</v>
      </c>
      <c r="AH28" s="4"/>
      <c r="AI28" s="4"/>
      <c r="AJ28" s="4"/>
      <c r="AK28" s="4"/>
      <c r="AL28" s="4"/>
      <c r="AM28" s="4"/>
      <c r="AO28" s="2" t="s">
        <v>16</v>
      </c>
      <c r="AP28" s="4"/>
      <c r="AQ28" s="4"/>
      <c r="AR28" s="4"/>
      <c r="AS28" s="4"/>
      <c r="AT28" s="4"/>
      <c r="AU28" s="4"/>
      <c r="AW28" s="2" t="s">
        <v>16</v>
      </c>
      <c r="AX28" s="4"/>
      <c r="AY28" s="4"/>
      <c r="AZ28" s="4"/>
      <c r="BA28" s="4"/>
      <c r="BB28" s="4"/>
      <c r="BC28" s="4"/>
    </row>
    <row r="29" spans="1:63" ht="15.5" x14ac:dyDescent="0.35">
      <c r="A29" t="s">
        <v>41</v>
      </c>
      <c r="B29" s="4">
        <v>1</v>
      </c>
      <c r="C29" s="4">
        <v>0</v>
      </c>
      <c r="D29" s="5">
        <f>C29/B29</f>
        <v>0</v>
      </c>
      <c r="E29" s="4"/>
      <c r="F29" s="4"/>
      <c r="G29" s="4"/>
      <c r="I29" s="3" t="s">
        <v>3</v>
      </c>
      <c r="J29" s="7" t="s">
        <v>17</v>
      </c>
      <c r="K29" s="7" t="s">
        <v>18</v>
      </c>
      <c r="L29" s="7" t="s">
        <v>19</v>
      </c>
      <c r="M29" s="4"/>
      <c r="N29" s="4"/>
      <c r="O29" s="4"/>
      <c r="Q29" s="3" t="s">
        <v>3</v>
      </c>
      <c r="R29" s="7" t="s">
        <v>17</v>
      </c>
      <c r="S29" s="7" t="s">
        <v>18</v>
      </c>
      <c r="T29" s="7" t="s">
        <v>19</v>
      </c>
      <c r="U29" s="4"/>
      <c r="V29" s="4"/>
      <c r="W29" s="4"/>
      <c r="Y29" s="3" t="s">
        <v>3</v>
      </c>
      <c r="Z29" s="7" t="s">
        <v>17</v>
      </c>
      <c r="AA29" s="7" t="s">
        <v>18</v>
      </c>
      <c r="AB29" s="7" t="s">
        <v>19</v>
      </c>
      <c r="AC29" s="4"/>
      <c r="AD29" s="4"/>
      <c r="AE29" s="4"/>
      <c r="AG29" s="3" t="s">
        <v>3</v>
      </c>
      <c r="AH29" s="7" t="s">
        <v>17</v>
      </c>
      <c r="AI29" s="7" t="s">
        <v>18</v>
      </c>
      <c r="AJ29" s="7" t="s">
        <v>19</v>
      </c>
      <c r="AK29" s="4"/>
      <c r="AL29" s="4"/>
      <c r="AM29" s="4"/>
      <c r="AO29" s="3" t="s">
        <v>3</v>
      </c>
      <c r="AP29" s="7" t="s">
        <v>17</v>
      </c>
      <c r="AQ29" s="7" t="s">
        <v>18</v>
      </c>
      <c r="AR29" s="7" t="s">
        <v>19</v>
      </c>
      <c r="AS29" s="4"/>
      <c r="AT29" s="4"/>
      <c r="AU29" s="4"/>
      <c r="AW29" s="3" t="s">
        <v>3</v>
      </c>
      <c r="AX29" s="7" t="s">
        <v>17</v>
      </c>
      <c r="AY29" s="7" t="s">
        <v>18</v>
      </c>
      <c r="AZ29" s="7" t="s">
        <v>19</v>
      </c>
      <c r="BA29" s="4"/>
      <c r="BB29" s="4"/>
      <c r="BC29" s="4"/>
      <c r="BE29" s="2" t="s">
        <v>16</v>
      </c>
      <c r="BF29" s="4"/>
      <c r="BG29" s="4"/>
      <c r="BH29" s="4"/>
    </row>
    <row r="30" spans="1:63" x14ac:dyDescent="0.35">
      <c r="B30" s="4"/>
      <c r="C30" s="4"/>
      <c r="D30" s="4"/>
      <c r="E30" s="4"/>
      <c r="F30" s="4"/>
      <c r="G30" s="4"/>
      <c r="J30" s="4"/>
      <c r="K30" s="4"/>
      <c r="L30" s="5"/>
      <c r="M30" s="4"/>
      <c r="N30" s="4"/>
      <c r="O30" s="4"/>
      <c r="Q30" t="s">
        <v>59</v>
      </c>
      <c r="R30" s="4">
        <v>2</v>
      </c>
      <c r="S30" s="4">
        <v>1</v>
      </c>
      <c r="T30" s="5">
        <f>S30/R30</f>
        <v>0.5</v>
      </c>
      <c r="U30" s="4"/>
      <c r="V30" s="4"/>
      <c r="W30" s="4"/>
      <c r="Y30" t="s">
        <v>59</v>
      </c>
      <c r="Z30" s="4">
        <v>1</v>
      </c>
      <c r="AA30" s="4">
        <v>0</v>
      </c>
      <c r="AB30" s="5">
        <f>AA30/Z30</f>
        <v>0</v>
      </c>
      <c r="AC30" s="4"/>
      <c r="AD30" s="4"/>
      <c r="AE30" s="4"/>
      <c r="AG30" t="s">
        <v>59</v>
      </c>
      <c r="AH30" s="4">
        <v>1</v>
      </c>
      <c r="AI30" s="4">
        <v>0</v>
      </c>
      <c r="AJ30" s="5">
        <f>AI30/AH30</f>
        <v>0</v>
      </c>
      <c r="AK30" s="4"/>
      <c r="AL30" s="4"/>
      <c r="AM30" s="4"/>
      <c r="AO30" t="s">
        <v>60</v>
      </c>
      <c r="AP30" s="4">
        <v>2</v>
      </c>
      <c r="AQ30" s="4">
        <v>0</v>
      </c>
      <c r="AR30" s="5">
        <f>AQ30/AP30</f>
        <v>0</v>
      </c>
      <c r="AS30" s="4"/>
      <c r="AT30" s="4"/>
      <c r="AU30" s="4"/>
      <c r="AW30" t="s">
        <v>60</v>
      </c>
      <c r="AX30" s="4">
        <v>6</v>
      </c>
      <c r="AY30" s="4">
        <v>4</v>
      </c>
      <c r="AZ30" s="5">
        <f>AY30/AX30</f>
        <v>0.66666666666666663</v>
      </c>
      <c r="BA30" s="4"/>
      <c r="BB30" s="4"/>
      <c r="BC30" s="4"/>
      <c r="BE30" s="3" t="s">
        <v>3</v>
      </c>
      <c r="BF30" s="7" t="s">
        <v>17</v>
      </c>
      <c r="BG30" s="7" t="s">
        <v>18</v>
      </c>
      <c r="BH30" s="7" t="s">
        <v>19</v>
      </c>
      <c r="BI30" s="4"/>
      <c r="BJ30" s="4"/>
      <c r="BK30" s="4"/>
    </row>
    <row r="31" spans="1:63" ht="15.5" x14ac:dyDescent="0.35">
      <c r="A31" s="2" t="s">
        <v>20</v>
      </c>
      <c r="B31" s="4"/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R31" s="4"/>
      <c r="S31" s="4"/>
      <c r="T31" s="4"/>
      <c r="U31" s="4"/>
      <c r="V31" s="4"/>
      <c r="W31" s="4"/>
      <c r="Z31" s="4"/>
      <c r="AA31" s="4"/>
      <c r="AB31" s="4"/>
      <c r="AC31" s="4"/>
      <c r="AD31" s="4"/>
      <c r="AE31" s="4"/>
      <c r="AH31" s="4"/>
      <c r="AI31" s="4"/>
      <c r="AJ31" s="4"/>
      <c r="AK31" s="4"/>
      <c r="AL31" s="4"/>
      <c r="AM31" s="4"/>
      <c r="AP31" s="4"/>
      <c r="AQ31" s="4"/>
      <c r="AR31" s="4"/>
      <c r="AS31" s="4"/>
      <c r="AT31" s="4"/>
      <c r="AU31" s="4"/>
      <c r="AX31" s="4"/>
      <c r="AY31" s="4"/>
      <c r="AZ31" s="4"/>
      <c r="BA31" s="4"/>
      <c r="BB31" s="4"/>
      <c r="BC31" s="4"/>
      <c r="BE31" t="s">
        <v>60</v>
      </c>
      <c r="BF31" s="4">
        <v>3</v>
      </c>
      <c r="BG31" s="4">
        <v>0</v>
      </c>
      <c r="BH31" s="5">
        <f>BG31/BF31</f>
        <v>0</v>
      </c>
      <c r="BI31" s="12"/>
      <c r="BJ31" s="4"/>
      <c r="BK31" s="4"/>
    </row>
    <row r="32" spans="1:63" ht="15.5" x14ac:dyDescent="0.35">
      <c r="A32" s="3" t="s">
        <v>3</v>
      </c>
      <c r="B32" s="7" t="s">
        <v>9</v>
      </c>
      <c r="C32" s="7" t="s">
        <v>7</v>
      </c>
      <c r="D32" s="7" t="s">
        <v>21</v>
      </c>
      <c r="E32" s="7" t="s">
        <v>22</v>
      </c>
      <c r="F32" s="7" t="s">
        <v>23</v>
      </c>
      <c r="G32" s="7" t="s">
        <v>13</v>
      </c>
      <c r="I32" s="2" t="s">
        <v>20</v>
      </c>
      <c r="J32" s="4"/>
      <c r="K32" s="4"/>
      <c r="L32" s="4"/>
      <c r="M32" s="4"/>
      <c r="N32" s="4"/>
      <c r="O32" s="4"/>
      <c r="Q32" s="2" t="s">
        <v>20</v>
      </c>
      <c r="R32" s="4"/>
      <c r="S32" s="4"/>
      <c r="T32" s="4"/>
      <c r="U32" s="4"/>
      <c r="V32" s="4"/>
      <c r="W32" s="4"/>
      <c r="Y32" s="2" t="s">
        <v>20</v>
      </c>
      <c r="Z32" s="4"/>
      <c r="AA32" s="4"/>
      <c r="AB32" s="4"/>
      <c r="AC32" s="4"/>
      <c r="AD32" s="4"/>
      <c r="AE32" s="4"/>
      <c r="AG32" s="2" t="s">
        <v>20</v>
      </c>
      <c r="AH32" s="4"/>
      <c r="AI32" s="4"/>
      <c r="AJ32" s="4"/>
      <c r="AK32" s="4"/>
      <c r="AL32" s="4"/>
      <c r="AM32" s="4"/>
      <c r="AO32" s="2" t="s">
        <v>20</v>
      </c>
      <c r="AP32" s="4"/>
      <c r="AQ32" s="4"/>
      <c r="AR32" s="4"/>
      <c r="AS32" s="4"/>
      <c r="AT32" s="4"/>
      <c r="AU32" s="4"/>
      <c r="AW32" s="2" t="s">
        <v>20</v>
      </c>
      <c r="AX32" s="4"/>
      <c r="AY32" s="4"/>
      <c r="AZ32" s="4"/>
      <c r="BA32" s="4"/>
      <c r="BB32" s="4"/>
      <c r="BC32" s="4"/>
      <c r="BE32" t="s">
        <v>41</v>
      </c>
      <c r="BF32" s="4">
        <v>2</v>
      </c>
      <c r="BG32" s="4">
        <v>0</v>
      </c>
      <c r="BH32" s="5">
        <f>BG32/BF32</f>
        <v>0</v>
      </c>
      <c r="BI32" s="4"/>
      <c r="BJ32" s="4"/>
      <c r="BK32" s="4"/>
    </row>
    <row r="33" spans="1:63" ht="15.5" x14ac:dyDescent="0.35">
      <c r="A33" t="s">
        <v>39</v>
      </c>
      <c r="B33" s="4">
        <v>1</v>
      </c>
      <c r="C33" s="4">
        <v>35</v>
      </c>
      <c r="D33" s="4"/>
      <c r="E33" s="4"/>
      <c r="F33" s="4"/>
      <c r="G33" s="4"/>
      <c r="I33" s="3" t="s">
        <v>3</v>
      </c>
      <c r="J33" s="7" t="s">
        <v>9</v>
      </c>
      <c r="K33" s="7" t="s">
        <v>7</v>
      </c>
      <c r="L33" s="7" t="s">
        <v>21</v>
      </c>
      <c r="M33" s="7" t="s">
        <v>22</v>
      </c>
      <c r="N33" s="7" t="s">
        <v>23</v>
      </c>
      <c r="O33" s="7" t="s">
        <v>13</v>
      </c>
      <c r="Q33" s="3" t="s">
        <v>3</v>
      </c>
      <c r="R33" s="7" t="s">
        <v>9</v>
      </c>
      <c r="S33" s="7" t="s">
        <v>7</v>
      </c>
      <c r="T33" s="7" t="s">
        <v>21</v>
      </c>
      <c r="U33" s="7" t="s">
        <v>22</v>
      </c>
      <c r="V33" s="7" t="s">
        <v>23</v>
      </c>
      <c r="W33" s="7" t="s">
        <v>13</v>
      </c>
      <c r="X33" s="7" t="s">
        <v>61</v>
      </c>
      <c r="Y33" s="3" t="s">
        <v>3</v>
      </c>
      <c r="Z33" s="7" t="s">
        <v>9</v>
      </c>
      <c r="AA33" s="7" t="s">
        <v>7</v>
      </c>
      <c r="AB33" s="7" t="s">
        <v>21</v>
      </c>
      <c r="AC33" s="7" t="s">
        <v>22</v>
      </c>
      <c r="AD33" s="7" t="s">
        <v>23</v>
      </c>
      <c r="AE33" s="7" t="s">
        <v>13</v>
      </c>
      <c r="AF33" s="7"/>
      <c r="AG33" s="3" t="s">
        <v>3</v>
      </c>
      <c r="AH33" s="7" t="s">
        <v>9</v>
      </c>
      <c r="AI33" s="7" t="s">
        <v>7</v>
      </c>
      <c r="AJ33" s="7" t="s">
        <v>21</v>
      </c>
      <c r="AK33" s="7" t="s">
        <v>22</v>
      </c>
      <c r="AL33" s="7" t="s">
        <v>23</v>
      </c>
      <c r="AM33" s="7" t="s">
        <v>13</v>
      </c>
      <c r="AO33" s="3" t="s">
        <v>3</v>
      </c>
      <c r="AP33" s="7" t="s">
        <v>9</v>
      </c>
      <c r="AQ33" s="7" t="s">
        <v>7</v>
      </c>
      <c r="AR33" s="7" t="s">
        <v>21</v>
      </c>
      <c r="AS33" s="7" t="s">
        <v>22</v>
      </c>
      <c r="AT33" s="7" t="s">
        <v>23</v>
      </c>
      <c r="AU33" s="7" t="s">
        <v>13</v>
      </c>
      <c r="AW33" s="3" t="s">
        <v>3</v>
      </c>
      <c r="AX33" s="7" t="s">
        <v>9</v>
      </c>
      <c r="AY33" s="7" t="s">
        <v>7</v>
      </c>
      <c r="AZ33" s="7" t="s">
        <v>21</v>
      </c>
      <c r="BA33" s="7" t="s">
        <v>22</v>
      </c>
      <c r="BB33" s="7" t="s">
        <v>23</v>
      </c>
      <c r="BC33" s="7" t="s">
        <v>13</v>
      </c>
      <c r="BE33" s="2"/>
      <c r="BF33" s="4"/>
      <c r="BG33" s="4"/>
      <c r="BH33" s="4"/>
      <c r="BI33" s="4"/>
      <c r="BJ33" s="4"/>
      <c r="BK33" s="4"/>
    </row>
    <row r="34" spans="1:63" x14ac:dyDescent="0.35">
      <c r="A34" t="s">
        <v>40</v>
      </c>
      <c r="B34" s="4"/>
      <c r="C34" s="4"/>
      <c r="D34" s="4"/>
      <c r="E34" s="4">
        <v>1</v>
      </c>
      <c r="F34" s="4"/>
      <c r="G34" s="4"/>
      <c r="I34" t="s">
        <v>35</v>
      </c>
      <c r="J34" s="4"/>
      <c r="K34" s="4"/>
      <c r="L34" s="4"/>
      <c r="M34" s="4">
        <v>1</v>
      </c>
      <c r="N34" s="4"/>
      <c r="O34" s="4"/>
      <c r="Q34" t="s">
        <v>39</v>
      </c>
      <c r="R34" s="4">
        <v>1</v>
      </c>
      <c r="S34" s="4">
        <v>65</v>
      </c>
      <c r="T34" s="4"/>
      <c r="U34" s="4"/>
      <c r="V34" s="4"/>
      <c r="W34" s="4">
        <v>1</v>
      </c>
      <c r="Y34" t="s">
        <v>39</v>
      </c>
      <c r="Z34" s="4">
        <v>1</v>
      </c>
      <c r="AA34" s="4">
        <v>20</v>
      </c>
      <c r="AB34" s="4"/>
      <c r="AC34" s="4"/>
      <c r="AD34" s="4"/>
      <c r="AE34" s="4"/>
      <c r="AG34" t="s">
        <v>38</v>
      </c>
      <c r="AH34" s="4"/>
      <c r="AI34" s="4"/>
      <c r="AJ34" s="4"/>
      <c r="AK34" s="4">
        <v>1</v>
      </c>
      <c r="AL34" s="4"/>
      <c r="AM34" s="4"/>
      <c r="AO34" t="s">
        <v>60</v>
      </c>
      <c r="AP34" s="4"/>
      <c r="AQ34" s="4"/>
      <c r="AR34" s="4"/>
      <c r="AS34" s="4"/>
      <c r="AT34" s="4">
        <v>1</v>
      </c>
      <c r="AU34" s="4"/>
      <c r="AW34" t="s">
        <v>38</v>
      </c>
      <c r="AX34" s="4">
        <v>1</v>
      </c>
      <c r="AY34" s="4">
        <v>5</v>
      </c>
      <c r="AZ34" s="4"/>
      <c r="BA34" s="4"/>
      <c r="BB34" s="4"/>
      <c r="BC34" s="4"/>
      <c r="BE34" s="3" t="s">
        <v>20</v>
      </c>
      <c r="BF34" s="7"/>
      <c r="BG34" s="7"/>
      <c r="BH34" s="7"/>
      <c r="BI34" s="7"/>
      <c r="BJ34" s="7"/>
      <c r="BK34" s="7"/>
    </row>
    <row r="35" spans="1:63" x14ac:dyDescent="0.35">
      <c r="I35" t="s">
        <v>40</v>
      </c>
      <c r="J35" s="4"/>
      <c r="K35" s="4"/>
      <c r="L35" s="4"/>
      <c r="M35" s="4">
        <v>1</v>
      </c>
      <c r="N35" s="4"/>
      <c r="O35" s="4"/>
      <c r="Q35" t="s">
        <v>60</v>
      </c>
      <c r="R35" s="4"/>
      <c r="S35" s="4"/>
      <c r="T35" s="4"/>
      <c r="U35" s="4"/>
      <c r="V35" s="4"/>
      <c r="W35" s="4"/>
      <c r="X35" s="4">
        <v>1</v>
      </c>
      <c r="Y35" t="s">
        <v>71</v>
      </c>
      <c r="Z35" s="4">
        <v>1</v>
      </c>
      <c r="AA35" s="4">
        <v>1</v>
      </c>
      <c r="AB35" s="4"/>
      <c r="AC35" s="4"/>
      <c r="AD35" s="4"/>
      <c r="AE35" s="4"/>
      <c r="AF35" s="4"/>
      <c r="AG35" t="s">
        <v>36</v>
      </c>
      <c r="AH35" s="4">
        <v>1</v>
      </c>
      <c r="AI35" s="4">
        <v>25</v>
      </c>
      <c r="AJ35" s="4"/>
      <c r="AK35" s="4"/>
      <c r="AL35" s="4"/>
      <c r="AM35" s="4"/>
      <c r="AO35" t="s">
        <v>35</v>
      </c>
      <c r="AP35" s="4"/>
      <c r="AQ35" s="4"/>
      <c r="AR35" s="4"/>
      <c r="AS35" s="4"/>
      <c r="AT35" s="4">
        <v>1</v>
      </c>
      <c r="AU35" s="4"/>
      <c r="AW35" t="s">
        <v>34</v>
      </c>
      <c r="AX35" s="4">
        <v>1</v>
      </c>
      <c r="AY35" s="4">
        <v>50</v>
      </c>
      <c r="AZ35" s="4"/>
      <c r="BA35" s="4"/>
      <c r="BB35" s="4"/>
      <c r="BC35" s="4">
        <v>1</v>
      </c>
      <c r="BE35" s="3" t="s">
        <v>3</v>
      </c>
      <c r="BF35" s="7" t="s">
        <v>9</v>
      </c>
      <c r="BG35" s="7" t="s">
        <v>7</v>
      </c>
      <c r="BH35" s="7" t="s">
        <v>21</v>
      </c>
      <c r="BI35" s="7" t="s">
        <v>22</v>
      </c>
      <c r="BJ35" s="7" t="s">
        <v>23</v>
      </c>
      <c r="BK35" s="7" t="s">
        <v>13</v>
      </c>
    </row>
    <row r="36" spans="1:63" x14ac:dyDescent="0.35">
      <c r="A36" s="3" t="s">
        <v>26</v>
      </c>
      <c r="B36" s="3"/>
      <c r="C36" s="3"/>
      <c r="D36" s="3"/>
      <c r="E36" s="3"/>
      <c r="F36" s="3"/>
      <c r="Q36" t="s">
        <v>36</v>
      </c>
      <c r="R36" s="4">
        <v>1</v>
      </c>
      <c r="S36" s="4">
        <v>20</v>
      </c>
      <c r="V36" s="4"/>
      <c r="Y36" t="s">
        <v>40</v>
      </c>
      <c r="Z36" s="4"/>
      <c r="AA36" s="4"/>
      <c r="AB36" s="4">
        <v>1</v>
      </c>
      <c r="AD36" s="4"/>
      <c r="AH36" s="4"/>
      <c r="AI36" s="4"/>
      <c r="AJ36" s="4"/>
      <c r="AL36" s="4"/>
      <c r="AO36" t="s">
        <v>40</v>
      </c>
      <c r="AP36" s="4"/>
      <c r="AQ36" s="4"/>
      <c r="AR36" s="4"/>
      <c r="AS36" s="4">
        <v>1</v>
      </c>
      <c r="AT36" s="4"/>
      <c r="AW36" t="s">
        <v>36</v>
      </c>
      <c r="AX36" s="4">
        <v>1</v>
      </c>
      <c r="AY36" s="4">
        <v>0</v>
      </c>
      <c r="AZ36" s="4"/>
      <c r="BA36" s="4"/>
      <c r="BB36" s="4"/>
      <c r="BE36" s="9" t="s">
        <v>39</v>
      </c>
      <c r="BF36" s="8">
        <v>1</v>
      </c>
      <c r="BG36" s="8">
        <v>15</v>
      </c>
      <c r="BH36" s="8"/>
      <c r="BI36" s="8"/>
      <c r="BJ36" s="8"/>
      <c r="BK36" s="8"/>
    </row>
    <row r="37" spans="1:63" x14ac:dyDescent="0.35">
      <c r="A37" s="3" t="s">
        <v>3</v>
      </c>
      <c r="B37" s="7" t="s">
        <v>27</v>
      </c>
      <c r="C37" s="7" t="s">
        <v>7</v>
      </c>
      <c r="D37" s="7" t="s">
        <v>11</v>
      </c>
      <c r="E37" s="7" t="s">
        <v>12</v>
      </c>
      <c r="F37" s="7" t="s">
        <v>13</v>
      </c>
      <c r="I37" s="3" t="s">
        <v>26</v>
      </c>
      <c r="J37" s="3"/>
      <c r="K37" s="3"/>
      <c r="L37" s="3"/>
      <c r="M37" s="3"/>
      <c r="N37" s="3"/>
      <c r="Q37" t="s">
        <v>38</v>
      </c>
      <c r="V37" s="4">
        <v>1</v>
      </c>
      <c r="AD37" s="4"/>
      <c r="AL37" s="4"/>
      <c r="AT37" s="4"/>
      <c r="AW37" t="s">
        <v>37</v>
      </c>
      <c r="BA37" s="4">
        <v>1</v>
      </c>
      <c r="BB37" s="4"/>
      <c r="BE37" s="9" t="s">
        <v>38</v>
      </c>
      <c r="BF37" s="8"/>
      <c r="BG37" s="8"/>
      <c r="BH37" s="8"/>
      <c r="BI37" s="8">
        <v>1</v>
      </c>
      <c r="BJ37" s="8"/>
      <c r="BK37" s="8"/>
    </row>
    <row r="38" spans="1:63" x14ac:dyDescent="0.35">
      <c r="B38" s="4"/>
      <c r="C38" s="4"/>
      <c r="D38" s="4"/>
      <c r="E38" s="4"/>
      <c r="F38" s="4"/>
      <c r="I38" s="3" t="s">
        <v>3</v>
      </c>
      <c r="J38" s="7" t="s">
        <v>27</v>
      </c>
      <c r="K38" s="7" t="s">
        <v>7</v>
      </c>
      <c r="L38" s="7" t="s">
        <v>11</v>
      </c>
      <c r="M38" s="7" t="s">
        <v>12</v>
      </c>
      <c r="N38" s="7" t="s">
        <v>13</v>
      </c>
      <c r="AW38" t="s">
        <v>32</v>
      </c>
      <c r="BA38" s="4">
        <v>1</v>
      </c>
      <c r="BE38" s="9"/>
      <c r="BF38" s="8"/>
      <c r="BG38" s="8"/>
      <c r="BH38" s="9"/>
      <c r="BI38" s="9"/>
      <c r="BJ38" s="9"/>
      <c r="BK38" s="9"/>
    </row>
    <row r="39" spans="1:63" x14ac:dyDescent="0.35">
      <c r="A39" s="9"/>
      <c r="B39" s="8"/>
      <c r="C39" s="8"/>
      <c r="D39" s="8"/>
      <c r="E39" s="8"/>
      <c r="F39" s="8"/>
      <c r="I39" s="9"/>
      <c r="J39" s="8"/>
      <c r="K39" s="8"/>
      <c r="L39" s="8"/>
      <c r="M39" s="8"/>
      <c r="N39" s="8"/>
      <c r="Q39" s="3" t="s">
        <v>26</v>
      </c>
      <c r="R39" s="3"/>
      <c r="S39" s="3"/>
      <c r="T39" s="3"/>
      <c r="U39" s="3"/>
      <c r="V39" s="3"/>
      <c r="Y39" s="3" t="s">
        <v>26</v>
      </c>
      <c r="Z39" s="3"/>
      <c r="AA39" s="3"/>
      <c r="AB39" s="3"/>
      <c r="AC39" s="3"/>
      <c r="AD39" s="3"/>
      <c r="AG39" s="3" t="s">
        <v>26</v>
      </c>
      <c r="AH39" s="3"/>
      <c r="AI39" s="3"/>
      <c r="AJ39" s="3"/>
      <c r="AK39" s="3"/>
      <c r="AL39" s="3"/>
      <c r="AO39" s="3" t="s">
        <v>26</v>
      </c>
      <c r="AP39" s="3"/>
      <c r="AQ39" s="3"/>
      <c r="AR39" s="3"/>
      <c r="AS39" s="3"/>
      <c r="AT39" s="3"/>
      <c r="AW39" t="s">
        <v>82</v>
      </c>
      <c r="AZ39" s="4">
        <v>1</v>
      </c>
      <c r="BE39" s="9"/>
      <c r="BF39" s="9"/>
      <c r="BG39" s="9"/>
      <c r="BH39" s="9"/>
      <c r="BI39" s="9"/>
      <c r="BJ39" s="9"/>
      <c r="BK39" s="9"/>
    </row>
    <row r="40" spans="1:63" x14ac:dyDescent="0.35">
      <c r="A40" s="9"/>
      <c r="B40" s="8"/>
      <c r="C40" s="8"/>
      <c r="D40" s="8"/>
      <c r="E40" s="8"/>
      <c r="F40" s="8"/>
      <c r="I40" s="9"/>
      <c r="J40" s="8"/>
      <c r="K40" s="8"/>
      <c r="L40" s="8"/>
      <c r="M40" s="8"/>
      <c r="N40" s="8"/>
      <c r="Q40" s="3" t="s">
        <v>3</v>
      </c>
      <c r="R40" s="7" t="s">
        <v>27</v>
      </c>
      <c r="S40" s="7" t="s">
        <v>7</v>
      </c>
      <c r="T40" s="7" t="s">
        <v>11</v>
      </c>
      <c r="U40" s="7" t="s">
        <v>12</v>
      </c>
      <c r="V40" s="7" t="s">
        <v>13</v>
      </c>
      <c r="Y40" s="3" t="s">
        <v>3</v>
      </c>
      <c r="Z40" s="7" t="s">
        <v>27</v>
      </c>
      <c r="AA40" s="7" t="s">
        <v>7</v>
      </c>
      <c r="AB40" s="7" t="s">
        <v>11</v>
      </c>
      <c r="AC40" s="7" t="s">
        <v>12</v>
      </c>
      <c r="AD40" s="7" t="s">
        <v>13</v>
      </c>
      <c r="AG40" s="3" t="s">
        <v>3</v>
      </c>
      <c r="AH40" s="7" t="s">
        <v>27</v>
      </c>
      <c r="AI40" s="7" t="s">
        <v>7</v>
      </c>
      <c r="AJ40" s="7" t="s">
        <v>11</v>
      </c>
      <c r="AK40" s="7" t="s">
        <v>12</v>
      </c>
      <c r="AL40" s="7" t="s">
        <v>13</v>
      </c>
      <c r="AO40" s="3" t="s">
        <v>3</v>
      </c>
      <c r="AP40" s="7" t="s">
        <v>27</v>
      </c>
      <c r="AQ40" s="7" t="s">
        <v>7</v>
      </c>
      <c r="AR40" s="7" t="s">
        <v>11</v>
      </c>
      <c r="AS40" s="7" t="s">
        <v>12</v>
      </c>
      <c r="AT40" s="7" t="s">
        <v>13</v>
      </c>
      <c r="AW40" s="13" t="s">
        <v>83</v>
      </c>
      <c r="BB40" s="4">
        <v>1</v>
      </c>
      <c r="BE40" s="9"/>
      <c r="BF40" s="9"/>
      <c r="BG40" s="9"/>
      <c r="BH40" s="9"/>
      <c r="BI40" s="9"/>
      <c r="BJ40" s="9"/>
      <c r="BK40" s="9"/>
    </row>
    <row r="41" spans="1:63" x14ac:dyDescent="0.35">
      <c r="Q41" s="3"/>
      <c r="R41" s="3"/>
      <c r="S41" s="3"/>
      <c r="T41" s="3"/>
      <c r="U41" s="3"/>
      <c r="V41" s="3"/>
      <c r="Y41" s="9" t="s">
        <v>39</v>
      </c>
      <c r="Z41" s="8">
        <v>3</v>
      </c>
      <c r="AA41" s="8">
        <v>165</v>
      </c>
      <c r="AB41" s="11">
        <f>AA41/Z41</f>
        <v>55</v>
      </c>
      <c r="AC41" s="8">
        <v>70</v>
      </c>
      <c r="AD41" s="8">
        <v>2</v>
      </c>
      <c r="AG41" s="9" t="s">
        <v>39</v>
      </c>
      <c r="AH41" s="8">
        <v>2</v>
      </c>
      <c r="AI41" s="8">
        <v>37</v>
      </c>
      <c r="AJ41" s="11">
        <f>AI41/AH41</f>
        <v>18.5</v>
      </c>
      <c r="AK41" s="8">
        <v>22</v>
      </c>
      <c r="AL41" s="8">
        <v>0</v>
      </c>
      <c r="AO41" s="9"/>
      <c r="AP41" s="8"/>
      <c r="AQ41" s="8"/>
      <c r="AR41" s="11"/>
      <c r="AS41" s="8"/>
      <c r="AT41" s="8"/>
      <c r="AW41" s="3"/>
      <c r="BE41" s="9"/>
      <c r="BF41" s="8"/>
      <c r="BG41" s="8"/>
      <c r="BH41" s="8"/>
      <c r="BI41" s="8"/>
      <c r="BJ41" s="8"/>
      <c r="BK41" s="9"/>
    </row>
    <row r="42" spans="1:63" x14ac:dyDescent="0.35">
      <c r="Q42" s="3"/>
      <c r="R42" s="7"/>
      <c r="S42" s="7"/>
      <c r="T42" s="7"/>
      <c r="U42" s="7"/>
      <c r="V42" s="7"/>
      <c r="AG42" s="9" t="s">
        <v>36</v>
      </c>
      <c r="AH42" s="8">
        <v>2</v>
      </c>
      <c r="AI42" s="8">
        <v>20</v>
      </c>
      <c r="AJ42" s="11">
        <f>AI42/AH42</f>
        <v>10</v>
      </c>
      <c r="AK42" s="8">
        <v>12</v>
      </c>
      <c r="AL42" s="8">
        <v>0</v>
      </c>
      <c r="AO42" s="9"/>
      <c r="AP42" s="8"/>
      <c r="AQ42" s="8"/>
      <c r="AR42" s="11"/>
      <c r="AS42" s="8"/>
      <c r="AT42" s="8"/>
      <c r="AW42" s="3" t="s">
        <v>26</v>
      </c>
      <c r="AX42" s="3"/>
      <c r="AY42" s="3"/>
      <c r="AZ42" s="3"/>
      <c r="BA42" s="3"/>
      <c r="BB42" s="3"/>
      <c r="BE42" s="9"/>
      <c r="BF42" s="8"/>
      <c r="BG42" s="8"/>
      <c r="BH42" s="8"/>
      <c r="BI42" s="8"/>
      <c r="BJ42" s="8"/>
      <c r="BK42" s="9"/>
    </row>
    <row r="43" spans="1:63" ht="15.5" x14ac:dyDescent="0.45">
      <c r="A43" s="20" t="s">
        <v>24</v>
      </c>
      <c r="B43" s="21"/>
      <c r="C43" s="21"/>
      <c r="D43" s="21"/>
      <c r="E43" s="21"/>
      <c r="F43" s="21"/>
      <c r="G43" s="21"/>
      <c r="H43" s="21"/>
      <c r="J43" s="20" t="s">
        <v>25</v>
      </c>
      <c r="K43" s="21"/>
      <c r="L43" s="21"/>
      <c r="M43" s="21"/>
      <c r="N43" s="21"/>
      <c r="Q43" s="9"/>
      <c r="R43" s="8"/>
      <c r="S43" s="8"/>
      <c r="T43" s="8"/>
      <c r="U43" s="8"/>
      <c r="V43" s="8"/>
      <c r="Y43" s="3"/>
      <c r="AG43" s="9"/>
      <c r="AH43" s="4"/>
      <c r="AI43" s="4"/>
      <c r="AJ43" s="4"/>
      <c r="AK43" s="4"/>
      <c r="AL43" s="4"/>
      <c r="AO43" s="9"/>
      <c r="AP43" s="4"/>
      <c r="AQ43" s="4"/>
      <c r="AR43" s="4"/>
      <c r="AS43" s="4"/>
      <c r="AT43" s="4"/>
      <c r="AW43" s="3" t="s">
        <v>3</v>
      </c>
      <c r="AX43" s="7" t="s">
        <v>27</v>
      </c>
      <c r="AY43" s="7" t="s">
        <v>7</v>
      </c>
      <c r="AZ43" s="7" t="s">
        <v>11</v>
      </c>
      <c r="BA43" s="7" t="s">
        <v>12</v>
      </c>
      <c r="BB43" s="7" t="s">
        <v>13</v>
      </c>
      <c r="BE43" s="9"/>
      <c r="BF43" s="4"/>
      <c r="BG43" s="4"/>
      <c r="BH43" s="4"/>
      <c r="BI43" s="4"/>
      <c r="BJ43" s="4"/>
    </row>
    <row r="44" spans="1:63" x14ac:dyDescent="0.35">
      <c r="Y44" s="3"/>
      <c r="Z44" s="7"/>
      <c r="AA44" s="7"/>
      <c r="AB44" s="7"/>
      <c r="AC44" s="7"/>
      <c r="AD44" s="7"/>
      <c r="AO44" s="9"/>
      <c r="AP44" s="4"/>
      <c r="AQ44" s="4"/>
      <c r="AR44" s="4"/>
      <c r="AS44" s="4"/>
      <c r="AT44" s="4"/>
      <c r="BE44" s="3"/>
      <c r="BF44" s="7"/>
      <c r="BG44" s="7"/>
      <c r="BH44" s="7"/>
      <c r="BI44" s="7"/>
      <c r="BJ44" s="7"/>
    </row>
    <row r="45" spans="1:63" ht="15.5" x14ac:dyDescent="0.35">
      <c r="A45" s="2" t="s">
        <v>2</v>
      </c>
      <c r="J45" s="3" t="s">
        <v>90</v>
      </c>
      <c r="K45" s="3"/>
      <c r="L45" s="3"/>
      <c r="M45" s="3"/>
      <c r="N45" s="3"/>
      <c r="Y45" s="9"/>
      <c r="Z45" s="4"/>
      <c r="AA45" s="4"/>
      <c r="AB45" s="4"/>
      <c r="AC45" s="4"/>
      <c r="AD45" s="4"/>
      <c r="AG45" s="3"/>
      <c r="AO45" s="9"/>
      <c r="AP45" s="8"/>
      <c r="AQ45" s="8"/>
      <c r="AR45" s="11"/>
      <c r="AS45" s="8"/>
      <c r="AT45" s="8"/>
      <c r="BF45" s="4"/>
      <c r="BG45" s="4"/>
      <c r="BH45" s="4"/>
      <c r="BI45" s="4"/>
      <c r="BJ45" s="4"/>
    </row>
    <row r="46" spans="1:63" x14ac:dyDescent="0.35">
      <c r="A46" s="3" t="s">
        <v>3</v>
      </c>
      <c r="B46" s="7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12</v>
      </c>
      <c r="I46" s="7"/>
      <c r="J46" s="3" t="s">
        <v>99</v>
      </c>
      <c r="K46" s="3"/>
      <c r="L46" s="3"/>
      <c r="M46" s="3" t="s">
        <v>100</v>
      </c>
      <c r="N46" s="3"/>
      <c r="Y46" s="9"/>
      <c r="Z46" s="4"/>
      <c r="AA46" s="4"/>
      <c r="AB46" s="6"/>
      <c r="AC46" s="4"/>
      <c r="AD46" s="4"/>
      <c r="AG46" s="3"/>
      <c r="AH46" s="7"/>
      <c r="AI46" s="7"/>
      <c r="AJ46" s="7"/>
      <c r="AK46" s="7"/>
      <c r="AL46" s="7"/>
    </row>
    <row r="47" spans="1:63" x14ac:dyDescent="0.35">
      <c r="A47" t="s">
        <v>32</v>
      </c>
      <c r="B47" s="4">
        <f>B9+J9+R9+Z9+AH9+AP9+AX9+BF9</f>
        <v>155</v>
      </c>
      <c r="C47" s="4">
        <f>C9+K9+S9+AA9+AI9+AQ9+AY9+BG9</f>
        <v>79</v>
      </c>
      <c r="D47" s="5">
        <f>C47/B47</f>
        <v>0.50967741935483868</v>
      </c>
      <c r="E47" s="4">
        <f>E9+M9+U9+AC9+AK9+AS9+BA9+BI9</f>
        <v>1038</v>
      </c>
      <c r="F47" s="4">
        <f>F9+N9+V9+AD9+AT9+BB9+BJ9</f>
        <v>13</v>
      </c>
      <c r="G47" s="4">
        <f>G9+O9+AM9+AU9+BK9</f>
        <v>3</v>
      </c>
      <c r="H47" s="4">
        <v>50</v>
      </c>
      <c r="I47" s="4"/>
      <c r="J47" s="3" t="s">
        <v>101</v>
      </c>
      <c r="K47" s="3"/>
      <c r="L47" s="3"/>
      <c r="M47" s="3"/>
      <c r="N47" s="3"/>
      <c r="AO47" s="3"/>
      <c r="AW47" s="3"/>
      <c r="AX47" s="3"/>
      <c r="AY47" s="3"/>
      <c r="AZ47" s="3"/>
      <c r="BA47" s="3"/>
      <c r="BB47" s="3"/>
      <c r="BE47" s="3"/>
      <c r="BF47" s="3"/>
      <c r="BG47" s="3"/>
      <c r="BH47" s="3"/>
      <c r="BI47" s="3"/>
      <c r="BJ47" s="3"/>
    </row>
    <row r="48" spans="1:63" x14ac:dyDescent="0.35">
      <c r="B48" s="4"/>
      <c r="C48" s="4"/>
      <c r="D48" s="5"/>
      <c r="E48" s="4"/>
      <c r="F48" s="4"/>
      <c r="G48" s="4"/>
      <c r="H48" s="10"/>
      <c r="I48" s="4"/>
      <c r="J48" s="3" t="s">
        <v>84</v>
      </c>
      <c r="K48" s="3"/>
      <c r="L48" s="3"/>
      <c r="M48" s="3"/>
      <c r="N48" s="3"/>
      <c r="Y48" s="3"/>
      <c r="AG48" s="3"/>
      <c r="AO48" s="3"/>
      <c r="AP48" s="7"/>
      <c r="AQ48" s="7"/>
      <c r="AR48" s="7"/>
      <c r="AS48" s="7"/>
      <c r="AT48" s="7"/>
      <c r="AW48" s="3"/>
      <c r="AX48" s="7"/>
      <c r="AY48" s="7"/>
      <c r="AZ48" s="7"/>
      <c r="BA48" s="7"/>
      <c r="BB48" s="7"/>
      <c r="BE48" s="3"/>
      <c r="BF48" s="7"/>
      <c r="BG48" s="7"/>
      <c r="BH48" s="7"/>
      <c r="BI48" s="7"/>
      <c r="BJ48" s="7"/>
    </row>
    <row r="49" spans="1:62" x14ac:dyDescent="0.35">
      <c r="J49" s="3" t="s">
        <v>102</v>
      </c>
      <c r="K49" s="3"/>
      <c r="L49" s="3"/>
      <c r="M49" s="3" t="s">
        <v>103</v>
      </c>
      <c r="N49" s="3" t="s">
        <v>104</v>
      </c>
      <c r="Y49" s="3"/>
      <c r="Z49" s="7"/>
      <c r="AA49" s="7"/>
      <c r="AB49" s="7"/>
      <c r="AC49" s="7"/>
      <c r="AG49" s="3"/>
      <c r="AH49" s="7"/>
      <c r="AI49" s="7"/>
      <c r="AJ49" s="7"/>
      <c r="AK49" s="7"/>
      <c r="AX49" s="4"/>
      <c r="AY49" s="4"/>
      <c r="AZ49" s="4"/>
      <c r="BA49" s="4"/>
      <c r="BB49" s="4"/>
      <c r="BF49" s="4"/>
      <c r="BG49" s="4"/>
      <c r="BH49" s="4"/>
      <c r="BI49" s="4"/>
      <c r="BJ49" s="4"/>
    </row>
    <row r="50" spans="1:62" ht="15.5" x14ac:dyDescent="0.35">
      <c r="A50" s="2" t="s">
        <v>10</v>
      </c>
      <c r="J50" s="3" t="s">
        <v>79</v>
      </c>
      <c r="K50" s="3"/>
      <c r="L50" s="3"/>
      <c r="M50" s="3" t="s">
        <v>62</v>
      </c>
      <c r="N50" s="3" t="s">
        <v>105</v>
      </c>
      <c r="Z50" s="4"/>
      <c r="AA50" s="4"/>
      <c r="AB50" s="6"/>
      <c r="AC50" s="4"/>
      <c r="AH50" s="4"/>
      <c r="AI50" s="4"/>
      <c r="AJ50" s="6"/>
      <c r="AK50" s="4"/>
      <c r="AO50" s="3"/>
    </row>
    <row r="51" spans="1:62" x14ac:dyDescent="0.35">
      <c r="A51" s="3" t="s">
        <v>3</v>
      </c>
      <c r="B51" s="7" t="s">
        <v>4</v>
      </c>
      <c r="C51" s="7" t="s">
        <v>7</v>
      </c>
      <c r="D51" s="7" t="s">
        <v>11</v>
      </c>
      <c r="E51" s="7" t="s">
        <v>12</v>
      </c>
      <c r="F51" s="7" t="s">
        <v>13</v>
      </c>
      <c r="J51" s="3" t="s">
        <v>106</v>
      </c>
      <c r="K51" s="3"/>
      <c r="L51" s="3"/>
      <c r="M51" s="3"/>
      <c r="N51" s="3"/>
      <c r="AG51" s="9"/>
      <c r="AH51" s="4"/>
      <c r="AI51" s="4"/>
      <c r="AJ51" s="4"/>
      <c r="AK51" s="4"/>
      <c r="AO51" s="3"/>
      <c r="AP51" s="7"/>
      <c r="AQ51" s="7"/>
      <c r="AR51" s="7"/>
      <c r="AS51" s="7"/>
      <c r="AW51" s="3"/>
      <c r="AX51" s="3"/>
      <c r="AY51" s="3"/>
      <c r="AZ51" s="3"/>
      <c r="BA51" s="3"/>
      <c r="BE51" s="3"/>
      <c r="BF51" s="3"/>
      <c r="BG51" s="3"/>
      <c r="BH51" s="3"/>
      <c r="BI51" s="3"/>
    </row>
    <row r="52" spans="1:62" x14ac:dyDescent="0.35">
      <c r="A52" t="s">
        <v>33</v>
      </c>
      <c r="B52" s="4">
        <f>B14+J14+R16+Z15+AH14+AP14+AX14+BF14</f>
        <v>117</v>
      </c>
      <c r="C52" s="4">
        <f>C14+K14+S16+AA15+AI14+AQ14+AY14+BG14</f>
        <v>702</v>
      </c>
      <c r="D52" s="6">
        <f>C52/B52</f>
        <v>6</v>
      </c>
      <c r="E52" s="4">
        <v>20</v>
      </c>
      <c r="F52" s="4">
        <f>F14+N14+V16+AD15+AL14+AT14+BB14+BJ14</f>
        <v>11</v>
      </c>
      <c r="J52" s="3" t="s">
        <v>107</v>
      </c>
      <c r="K52" s="3"/>
      <c r="L52" s="3"/>
      <c r="M52" s="3"/>
      <c r="N52" s="3"/>
      <c r="AO52" s="9"/>
      <c r="AP52" s="4"/>
      <c r="AQ52" s="4"/>
      <c r="AR52" s="6"/>
      <c r="AS52" s="4"/>
      <c r="AW52" s="3"/>
      <c r="AX52" s="7"/>
      <c r="AY52" s="7"/>
      <c r="AZ52" s="7"/>
      <c r="BA52" s="7"/>
      <c r="BE52" s="3"/>
      <c r="BF52" s="7"/>
      <c r="BG52" s="7"/>
      <c r="BH52" s="7"/>
      <c r="BI52" s="7"/>
    </row>
    <row r="53" spans="1:62" x14ac:dyDescent="0.35">
      <c r="A53" t="s">
        <v>34</v>
      </c>
      <c r="B53" s="4">
        <f>B15+J15+R15+Z14+AH15+AP15+BF15</f>
        <v>55</v>
      </c>
      <c r="C53" s="4">
        <f>C15+K15+S15+AA14+AI15+AQ15+BG15</f>
        <v>349</v>
      </c>
      <c r="D53" s="6">
        <f>C53/B53</f>
        <v>6.3454545454545457</v>
      </c>
      <c r="E53" s="4">
        <v>25</v>
      </c>
      <c r="F53" s="4">
        <f>F15+V15+AD14+AL15+BJ15</f>
        <v>4</v>
      </c>
      <c r="J53" s="3" t="s">
        <v>108</v>
      </c>
      <c r="K53" s="3"/>
      <c r="L53" s="3"/>
      <c r="M53" s="3"/>
      <c r="N53" s="3"/>
      <c r="AP53" s="4"/>
      <c r="AQ53" s="4"/>
      <c r="AR53" s="6"/>
      <c r="AS53" s="4"/>
      <c r="AX53" s="4"/>
      <c r="AY53" s="4"/>
      <c r="AZ53" s="6"/>
      <c r="BA53" s="4"/>
      <c r="BF53" s="4"/>
      <c r="BG53" s="4"/>
      <c r="BH53" s="6"/>
      <c r="BI53" s="4"/>
    </row>
    <row r="54" spans="1:62" x14ac:dyDescent="0.35">
      <c r="A54" t="s">
        <v>32</v>
      </c>
      <c r="B54" s="4">
        <f>B16+J16+R14+Z16+AH16+AP16+AX15+BF16</f>
        <v>50</v>
      </c>
      <c r="C54" s="4">
        <f>C16+K16+S14+AA16+AI16+AQ16+AY15+BG16</f>
        <v>309</v>
      </c>
      <c r="D54" s="6">
        <f>C54/B54</f>
        <v>6.18</v>
      </c>
      <c r="E54" s="4">
        <v>19</v>
      </c>
      <c r="F54" s="4">
        <f>F16+AL16+AT16+BB15</f>
        <v>4</v>
      </c>
      <c r="AX54" s="4"/>
      <c r="AY54" s="4"/>
      <c r="AZ54" s="6"/>
      <c r="BA54" s="4"/>
      <c r="BF54" s="4"/>
      <c r="BG54" s="4"/>
      <c r="BH54" s="6"/>
      <c r="BI54" s="4"/>
    </row>
    <row r="56" spans="1:62" x14ac:dyDescent="0.35">
      <c r="B56" s="4"/>
      <c r="C56" s="4"/>
      <c r="D56" s="6"/>
      <c r="E56" s="4"/>
      <c r="F56" s="4"/>
    </row>
    <row r="57" spans="1:62" ht="15.5" x14ac:dyDescent="0.35">
      <c r="A57" s="2" t="s">
        <v>14</v>
      </c>
    </row>
    <row r="58" spans="1:62" x14ac:dyDescent="0.35">
      <c r="A58" s="3" t="s">
        <v>3</v>
      </c>
      <c r="B58" s="7" t="s">
        <v>15</v>
      </c>
      <c r="C58" s="7" t="s">
        <v>7</v>
      </c>
      <c r="D58" s="7" t="s">
        <v>11</v>
      </c>
      <c r="E58" s="7" t="s">
        <v>12</v>
      </c>
      <c r="F58" s="7" t="s">
        <v>13</v>
      </c>
    </row>
    <row r="59" spans="1:62" x14ac:dyDescent="0.35">
      <c r="A59" t="s">
        <v>38</v>
      </c>
      <c r="B59" s="4">
        <f>B25+J25+Z21+AH21+AP21+AX22+BF25</f>
        <v>14</v>
      </c>
      <c r="C59" s="4">
        <f>C25+K25+AA21+AI21+AQ21+AY22+BG25</f>
        <v>228</v>
      </c>
      <c r="D59" s="6">
        <f>C59/B59</f>
        <v>16.285714285714285</v>
      </c>
      <c r="E59" s="4">
        <v>35</v>
      </c>
      <c r="F59" s="4">
        <f>F25+BB22+BJ25</f>
        <v>2</v>
      </c>
    </row>
    <row r="60" spans="1:62" x14ac:dyDescent="0.35">
      <c r="A60" t="s">
        <v>34</v>
      </c>
      <c r="B60" s="4">
        <f>B24+J24+R24+Z24+AH24+AP22+AX21+BF24</f>
        <v>21</v>
      </c>
      <c r="C60" s="4">
        <f>C24+K24+S24+AA24+AI24+AQ22+AY21+BG24</f>
        <v>219</v>
      </c>
      <c r="D60" s="6">
        <f>C60/B60</f>
        <v>10.428571428571429</v>
      </c>
      <c r="E60" s="4">
        <v>50</v>
      </c>
      <c r="F60" s="4">
        <f>F24+V24+AD24+BB21</f>
        <v>3</v>
      </c>
    </row>
    <row r="61" spans="1:62" x14ac:dyDescent="0.35">
      <c r="A61" t="s">
        <v>35</v>
      </c>
      <c r="B61" s="4">
        <f>B21+J21+R22+AP23+AX24+BF21</f>
        <v>15</v>
      </c>
      <c r="C61" s="4">
        <f>C21+K21+S22+AQ23+AY24+BG21</f>
        <v>218</v>
      </c>
      <c r="D61" s="6">
        <f>C61/B61</f>
        <v>14.533333333333333</v>
      </c>
      <c r="E61" s="4">
        <v>27</v>
      </c>
      <c r="F61" s="4">
        <f>F21+N21+BJ21</f>
        <v>4</v>
      </c>
    </row>
    <row r="62" spans="1:62" x14ac:dyDescent="0.35">
      <c r="A62" t="s">
        <v>36</v>
      </c>
      <c r="B62" s="4">
        <f>B22+J22+R21+Z22+AH23+AP24+BF26</f>
        <v>11</v>
      </c>
      <c r="C62" s="4">
        <f>C22+K22+S21+AA22+AI23+AQ24+BG26</f>
        <v>181</v>
      </c>
      <c r="D62" s="6">
        <f t="shared" ref="D62" si="7">C62/B62</f>
        <v>16.454545454545453</v>
      </c>
      <c r="E62" s="4">
        <v>21</v>
      </c>
      <c r="F62" s="4">
        <f>F22+V21+AT24</f>
        <v>2</v>
      </c>
    </row>
    <row r="63" spans="1:62" x14ac:dyDescent="0.35">
      <c r="A63" t="s">
        <v>39</v>
      </c>
      <c r="B63" s="4">
        <f>J26+R23+Z23+AH22+AP26+BF27</f>
        <v>11</v>
      </c>
      <c r="C63" s="4">
        <f>K26+S23+AA23+AI22+AQ26+BG27</f>
        <v>104</v>
      </c>
      <c r="D63" s="6">
        <f>C63/B63</f>
        <v>9.454545454545455</v>
      </c>
      <c r="E63" s="4">
        <v>35</v>
      </c>
      <c r="F63" s="4">
        <f>-N26</f>
        <v>0</v>
      </c>
    </row>
    <row r="64" spans="1:62" x14ac:dyDescent="0.35">
      <c r="A64" t="s">
        <v>71</v>
      </c>
      <c r="B64" s="4">
        <f>AP25+BF22</f>
        <v>2</v>
      </c>
      <c r="C64" s="4">
        <f>AQ25+BG22</f>
        <v>50</v>
      </c>
      <c r="D64" s="6">
        <f>C64/B64</f>
        <v>25</v>
      </c>
      <c r="E64" s="4">
        <v>35</v>
      </c>
      <c r="F64" s="4">
        <f>AT25+BJ22</f>
        <v>2</v>
      </c>
    </row>
    <row r="65" spans="1:16" x14ac:dyDescent="0.35">
      <c r="A65" t="s">
        <v>33</v>
      </c>
      <c r="B65" s="4">
        <f>AX23+BF23</f>
        <v>3</v>
      </c>
      <c r="C65" s="4">
        <f>AY23+BG23</f>
        <v>27</v>
      </c>
      <c r="D65" s="6">
        <f>C65/B65</f>
        <v>9</v>
      </c>
      <c r="E65" s="4">
        <v>14</v>
      </c>
      <c r="F65" s="4">
        <v>0</v>
      </c>
    </row>
    <row r="66" spans="1:16" x14ac:dyDescent="0.35">
      <c r="A66" t="s">
        <v>37</v>
      </c>
      <c r="B66" s="4">
        <f>B23+J23</f>
        <v>2</v>
      </c>
      <c r="C66" s="4">
        <f>C23+K23</f>
        <v>11</v>
      </c>
      <c r="D66" s="6">
        <f>C66/B66</f>
        <v>5.5</v>
      </c>
      <c r="E66" s="4">
        <v>6</v>
      </c>
      <c r="F66" s="4">
        <f>F23</f>
        <v>0</v>
      </c>
    </row>
    <row r="68" spans="1:16" ht="15.5" x14ac:dyDescent="0.35">
      <c r="A68" s="2" t="s">
        <v>16</v>
      </c>
    </row>
    <row r="69" spans="1:16" x14ac:dyDescent="0.35">
      <c r="A69" s="3" t="s">
        <v>3</v>
      </c>
      <c r="B69" s="7" t="s">
        <v>17</v>
      </c>
      <c r="C69" s="7" t="s">
        <v>18</v>
      </c>
      <c r="D69" s="7" t="s">
        <v>19</v>
      </c>
      <c r="E69" s="4"/>
      <c r="F69" s="4"/>
      <c r="G69" s="4"/>
      <c r="H69" s="4"/>
    </row>
    <row r="70" spans="1:16" x14ac:dyDescent="0.35">
      <c r="A70" t="s">
        <v>60</v>
      </c>
      <c r="B70" s="4">
        <f>AP30+AX30+BF31</f>
        <v>11</v>
      </c>
      <c r="C70" s="4">
        <f>AQ30+AY30</f>
        <v>4</v>
      </c>
      <c r="D70" s="5">
        <f>C70/B70</f>
        <v>0.36363636363636365</v>
      </c>
      <c r="E70" s="4"/>
      <c r="F70" s="12"/>
      <c r="G70" s="4"/>
      <c r="H70" s="4"/>
    </row>
    <row r="71" spans="1:16" x14ac:dyDescent="0.35">
      <c r="A71" t="s">
        <v>41</v>
      </c>
      <c r="B71" s="4">
        <f>B29+R30+Z30+AH30+BF32</f>
        <v>7</v>
      </c>
      <c r="C71" s="4">
        <f>C29+S30</f>
        <v>1</v>
      </c>
      <c r="D71" s="5">
        <f>C71/B71</f>
        <v>0.14285714285714285</v>
      </c>
      <c r="E71" s="4"/>
      <c r="F71" s="4"/>
      <c r="G71" s="4"/>
      <c r="H71" s="4"/>
    </row>
    <row r="73" spans="1:16" ht="15.5" x14ac:dyDescent="0.35">
      <c r="A73" s="2" t="s">
        <v>20</v>
      </c>
      <c r="B73" s="4"/>
      <c r="C73" s="4"/>
      <c r="D73" s="4"/>
      <c r="E73" s="4"/>
      <c r="F73" s="4"/>
      <c r="G73" s="4"/>
      <c r="H73" s="4"/>
    </row>
    <row r="74" spans="1:16" x14ac:dyDescent="0.35">
      <c r="A74" s="3" t="s">
        <v>3</v>
      </c>
      <c r="B74" s="7" t="s">
        <v>9</v>
      </c>
      <c r="C74" s="7" t="s">
        <v>7</v>
      </c>
      <c r="D74" s="7" t="s">
        <v>21</v>
      </c>
      <c r="E74" s="7" t="s">
        <v>22</v>
      </c>
      <c r="F74" s="7" t="s">
        <v>13</v>
      </c>
      <c r="G74" s="7" t="s">
        <v>23</v>
      </c>
      <c r="H74" s="7" t="s">
        <v>61</v>
      </c>
    </row>
    <row r="75" spans="1:16" x14ac:dyDescent="0.35">
      <c r="A75" t="s">
        <v>39</v>
      </c>
      <c r="B75" s="4">
        <v>4</v>
      </c>
      <c r="C75" s="4">
        <v>135</v>
      </c>
      <c r="D75" s="4"/>
      <c r="E75" s="4"/>
      <c r="F75" s="14">
        <v>1</v>
      </c>
      <c r="G75" s="4"/>
      <c r="H75" s="4"/>
      <c r="K75" s="4"/>
      <c r="L75" s="4"/>
      <c r="M75" s="4"/>
      <c r="N75" s="4"/>
      <c r="O75" s="4"/>
      <c r="P75" s="4"/>
    </row>
    <row r="76" spans="1:16" x14ac:dyDescent="0.35">
      <c r="A76" t="s">
        <v>40</v>
      </c>
      <c r="B76" s="4"/>
      <c r="C76" s="4"/>
      <c r="D76" s="4">
        <v>1</v>
      </c>
      <c r="E76" s="4">
        <v>3</v>
      </c>
      <c r="F76" s="4"/>
      <c r="G76" s="4"/>
      <c r="H76" s="4"/>
      <c r="K76" s="4"/>
      <c r="L76" s="4"/>
      <c r="M76" s="4"/>
      <c r="N76" s="4"/>
      <c r="O76" s="4"/>
      <c r="P76" s="4"/>
    </row>
    <row r="77" spans="1:16" x14ac:dyDescent="0.35">
      <c r="A77" t="s">
        <v>35</v>
      </c>
      <c r="B77" s="4"/>
      <c r="C77" s="4"/>
      <c r="D77" s="4"/>
      <c r="E77" s="4">
        <v>1</v>
      </c>
      <c r="F77" s="4"/>
      <c r="G77" s="4">
        <v>1</v>
      </c>
      <c r="H77" s="4"/>
      <c r="K77" s="4"/>
      <c r="L77" s="4"/>
      <c r="M77" s="4"/>
      <c r="N77" s="4"/>
      <c r="O77" s="4"/>
    </row>
    <row r="78" spans="1:16" x14ac:dyDescent="0.35">
      <c r="A78" t="s">
        <v>38</v>
      </c>
      <c r="B78" s="4">
        <v>1</v>
      </c>
      <c r="C78" s="4">
        <v>5</v>
      </c>
      <c r="D78" s="4"/>
      <c r="E78" s="4">
        <v>2</v>
      </c>
      <c r="F78" s="4"/>
      <c r="G78" s="4">
        <v>1</v>
      </c>
      <c r="H78" s="4"/>
    </row>
    <row r="79" spans="1:16" x14ac:dyDescent="0.35">
      <c r="A79" t="s">
        <v>60</v>
      </c>
      <c r="B79" s="4"/>
      <c r="C79" s="4"/>
      <c r="D79" s="4"/>
      <c r="E79" s="4"/>
      <c r="F79" s="4"/>
      <c r="G79" s="4">
        <v>1</v>
      </c>
      <c r="H79" s="4">
        <v>1</v>
      </c>
    </row>
    <row r="80" spans="1:16" x14ac:dyDescent="0.35">
      <c r="A80" t="s">
        <v>36</v>
      </c>
      <c r="B80" s="4">
        <v>3</v>
      </c>
      <c r="C80" s="4">
        <v>45</v>
      </c>
      <c r="D80" s="4"/>
      <c r="E80" s="4"/>
      <c r="F80" s="4"/>
      <c r="G80" s="4"/>
      <c r="H80" s="4"/>
    </row>
    <row r="81" spans="1:8" x14ac:dyDescent="0.35">
      <c r="A81" t="s">
        <v>71</v>
      </c>
      <c r="B81" s="4">
        <v>1</v>
      </c>
      <c r="C81" s="4">
        <v>1</v>
      </c>
      <c r="D81" s="4"/>
      <c r="E81" s="4"/>
      <c r="F81" s="4"/>
      <c r="G81" s="4"/>
      <c r="H81" s="4"/>
    </row>
    <row r="82" spans="1:8" x14ac:dyDescent="0.35">
      <c r="A82" t="s">
        <v>34</v>
      </c>
      <c r="B82" s="4">
        <v>1</v>
      </c>
      <c r="C82" s="4">
        <v>50</v>
      </c>
      <c r="D82" s="4"/>
      <c r="E82" s="4"/>
      <c r="F82" s="4">
        <v>1</v>
      </c>
      <c r="G82" s="4"/>
      <c r="H82" s="4"/>
    </row>
    <row r="83" spans="1:8" x14ac:dyDescent="0.35">
      <c r="A83" t="s">
        <v>37</v>
      </c>
      <c r="B83" s="4"/>
      <c r="C83" s="4"/>
      <c r="D83" s="4"/>
      <c r="E83" s="4">
        <v>1</v>
      </c>
      <c r="F83" s="4"/>
      <c r="G83" s="4"/>
      <c r="H83" s="4"/>
    </row>
    <row r="84" spans="1:8" x14ac:dyDescent="0.35">
      <c r="A84" t="s">
        <v>32</v>
      </c>
      <c r="B84" s="4"/>
      <c r="C84" s="4"/>
      <c r="D84" s="4"/>
      <c r="E84" s="4">
        <v>1</v>
      </c>
      <c r="F84" s="4"/>
      <c r="G84" s="4"/>
      <c r="H84" s="4"/>
    </row>
    <row r="85" spans="1:8" x14ac:dyDescent="0.35">
      <c r="A85" t="s">
        <v>82</v>
      </c>
      <c r="B85" s="4"/>
      <c r="C85" s="4"/>
      <c r="D85" s="4">
        <v>1</v>
      </c>
      <c r="E85" s="4"/>
      <c r="F85" s="4"/>
      <c r="G85" s="4"/>
      <c r="H85" s="4"/>
    </row>
    <row r="86" spans="1:8" x14ac:dyDescent="0.35">
      <c r="A86" s="13" t="s">
        <v>83</v>
      </c>
      <c r="B86" s="4"/>
      <c r="C86" s="4"/>
      <c r="D86" s="4"/>
      <c r="E86" s="4"/>
      <c r="G86" s="4">
        <v>1</v>
      </c>
      <c r="H86" s="4"/>
    </row>
    <row r="87" spans="1:8" x14ac:dyDescent="0.35">
      <c r="H87" s="4"/>
    </row>
    <row r="88" spans="1:8" ht="15.5" x14ac:dyDescent="0.35">
      <c r="A88" s="2" t="s">
        <v>26</v>
      </c>
      <c r="H88" s="4"/>
    </row>
    <row r="89" spans="1:8" x14ac:dyDescent="0.35">
      <c r="A89" s="3" t="s">
        <v>3</v>
      </c>
      <c r="B89" s="7" t="s">
        <v>27</v>
      </c>
      <c r="C89" s="7" t="s">
        <v>7</v>
      </c>
      <c r="D89" s="7" t="s">
        <v>11</v>
      </c>
      <c r="E89" s="7" t="s">
        <v>12</v>
      </c>
      <c r="F89" s="7" t="s">
        <v>13</v>
      </c>
    </row>
    <row r="90" spans="1:8" x14ac:dyDescent="0.35">
      <c r="A90" t="s">
        <v>39</v>
      </c>
      <c r="B90" s="4">
        <f>Z41+AH41</f>
        <v>5</v>
      </c>
      <c r="C90" s="4">
        <f>AA41+AI41</f>
        <v>202</v>
      </c>
      <c r="D90" s="6">
        <f>C90/B90</f>
        <v>40.4</v>
      </c>
      <c r="E90" s="4">
        <v>70</v>
      </c>
      <c r="F90" s="4">
        <f>AD41</f>
        <v>2</v>
      </c>
    </row>
    <row r="91" spans="1:8" x14ac:dyDescent="0.35">
      <c r="A91" t="s">
        <v>36</v>
      </c>
      <c r="B91" s="4">
        <f>AH42</f>
        <v>2</v>
      </c>
      <c r="C91" s="4">
        <f>AI42</f>
        <v>20</v>
      </c>
      <c r="D91" s="6">
        <f>C91/B91</f>
        <v>10</v>
      </c>
      <c r="E91" s="4">
        <v>12</v>
      </c>
      <c r="F91" s="4">
        <v>0</v>
      </c>
    </row>
    <row r="93" spans="1:8" x14ac:dyDescent="0.35">
      <c r="B93" s="4"/>
      <c r="C93" s="4"/>
      <c r="D93" s="6"/>
      <c r="E93" s="4"/>
      <c r="F93" s="4"/>
    </row>
    <row r="94" spans="1:8" x14ac:dyDescent="0.35">
      <c r="A94" s="13"/>
      <c r="B94" s="8"/>
      <c r="C94" s="8"/>
      <c r="D94" s="11"/>
      <c r="E94" s="8"/>
      <c r="F94" s="8"/>
      <c r="H94" s="4"/>
    </row>
    <row r="95" spans="1:8" x14ac:dyDescent="0.35">
      <c r="A95" s="3"/>
      <c r="B95" s="9"/>
      <c r="C95" s="9"/>
      <c r="D95" s="9"/>
      <c r="E95" s="9"/>
      <c r="F95" s="9"/>
    </row>
    <row r="96" spans="1:8" x14ac:dyDescent="0.35">
      <c r="A96" s="3"/>
      <c r="B96" s="7"/>
      <c r="C96" s="7"/>
      <c r="D96" s="7"/>
      <c r="E96" s="7"/>
      <c r="F96" s="7"/>
    </row>
    <row r="97" spans="1:8" x14ac:dyDescent="0.35">
      <c r="H97" s="4"/>
    </row>
    <row r="98" spans="1:8" x14ac:dyDescent="0.35">
      <c r="H98" s="4"/>
    </row>
    <row r="99" spans="1:8" x14ac:dyDescent="0.35">
      <c r="A99" s="3"/>
      <c r="B99" s="9"/>
      <c r="C99" s="9"/>
      <c r="D99" s="9"/>
      <c r="E99" s="9"/>
      <c r="F99" s="9"/>
      <c r="G99" s="4"/>
      <c r="H99" s="4"/>
    </row>
    <row r="100" spans="1:8" x14ac:dyDescent="0.35">
      <c r="A100" s="3"/>
      <c r="B100" s="7"/>
      <c r="C100" s="7"/>
      <c r="D100" s="7"/>
      <c r="E100" s="7"/>
      <c r="F100" s="7"/>
      <c r="G100" s="4"/>
      <c r="H100" s="4"/>
    </row>
    <row r="101" spans="1:8" x14ac:dyDescent="0.35">
      <c r="H101" s="4"/>
    </row>
    <row r="102" spans="1:8" x14ac:dyDescent="0.35">
      <c r="A102" s="9"/>
      <c r="B102" s="8"/>
      <c r="C102" s="8"/>
      <c r="D102" s="11"/>
      <c r="E102" s="8"/>
      <c r="F102" s="9"/>
      <c r="H102" s="4"/>
    </row>
    <row r="103" spans="1:8" x14ac:dyDescent="0.35">
      <c r="A103" s="3"/>
      <c r="B103" s="9"/>
      <c r="C103" s="9"/>
      <c r="D103" s="9"/>
      <c r="E103" s="9"/>
      <c r="F103" s="8"/>
      <c r="H103" s="4"/>
    </row>
    <row r="104" spans="1:8" x14ac:dyDescent="0.35">
      <c r="A104" s="3"/>
      <c r="B104" s="7"/>
      <c r="C104" s="7"/>
      <c r="D104" s="7"/>
      <c r="E104" s="7"/>
      <c r="F104" s="7"/>
    </row>
    <row r="105" spans="1:8" x14ac:dyDescent="0.35">
      <c r="F105" s="4"/>
    </row>
    <row r="106" spans="1:8" x14ac:dyDescent="0.35">
      <c r="F106" s="4"/>
    </row>
    <row r="107" spans="1:8" x14ac:dyDescent="0.35">
      <c r="F107" s="4"/>
    </row>
    <row r="108" spans="1:8" x14ac:dyDescent="0.35">
      <c r="F108" s="4"/>
    </row>
    <row r="116" spans="2:6" x14ac:dyDescent="0.35">
      <c r="F116" s="4"/>
    </row>
    <row r="117" spans="2:6" x14ac:dyDescent="0.35">
      <c r="F117" s="4"/>
    </row>
    <row r="118" spans="2:6" x14ac:dyDescent="0.35">
      <c r="F118" s="4"/>
    </row>
    <row r="122" spans="2:6" x14ac:dyDescent="0.35">
      <c r="B122" s="4"/>
      <c r="C122" s="4"/>
      <c r="D122" s="6"/>
      <c r="E122" s="4"/>
    </row>
    <row r="123" spans="2:6" x14ac:dyDescent="0.35">
      <c r="B123" s="4"/>
      <c r="C123" s="4"/>
      <c r="D123" s="6"/>
      <c r="E123" s="4"/>
    </row>
  </sheetData>
  <mergeCells count="10">
    <mergeCell ref="BE5:BK5"/>
    <mergeCell ref="A43:H43"/>
    <mergeCell ref="J43:N43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23"/>
  <sheetViews>
    <sheetView zoomScale="86" workbookViewId="0">
      <selection activeCell="J52" sqref="J52"/>
    </sheetView>
  </sheetViews>
  <sheetFormatPr defaultRowHeight="14.5" outlineLevelCol="1" x14ac:dyDescent="0.35"/>
  <cols>
    <col min="1" max="1" width="16.6328125" customWidth="1"/>
    <col min="2" max="3" width="8.7265625" outlineLevel="1"/>
    <col min="9" max="9" width="16.6328125" customWidth="1"/>
    <col min="10" max="11" width="8.7265625" outlineLevel="1"/>
    <col min="17" max="17" width="15.7265625" customWidth="1"/>
    <col min="18" max="19" width="8.7265625" outlineLevel="1"/>
    <col min="25" max="25" width="16.26953125" bestFit="1" customWidth="1"/>
    <col min="26" max="27" width="8.7265625" outlineLevel="1"/>
    <col min="33" max="33" width="16.26953125" bestFit="1" customWidth="1"/>
    <col min="34" max="35" width="8.7265625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30</v>
      </c>
      <c r="H1" s="1" t="s">
        <v>28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18" t="s">
        <v>48</v>
      </c>
      <c r="B5" s="19"/>
      <c r="C5" s="19"/>
      <c r="D5" s="19"/>
      <c r="E5" s="19"/>
      <c r="F5" s="19"/>
      <c r="G5" s="19"/>
      <c r="I5" s="18" t="s">
        <v>50</v>
      </c>
      <c r="J5" s="19"/>
      <c r="K5" s="19"/>
      <c r="L5" s="19"/>
      <c r="M5" s="19"/>
      <c r="N5" s="19"/>
      <c r="O5" s="19"/>
      <c r="Q5" s="18" t="s">
        <v>63</v>
      </c>
      <c r="R5" s="19"/>
      <c r="S5" s="19"/>
      <c r="T5" s="19"/>
      <c r="U5" s="19"/>
      <c r="V5" s="19"/>
      <c r="W5" s="19"/>
      <c r="Y5" s="18" t="s">
        <v>64</v>
      </c>
      <c r="Z5" s="19"/>
      <c r="AA5" s="19"/>
      <c r="AB5" s="19"/>
      <c r="AC5" s="19"/>
      <c r="AD5" s="19"/>
      <c r="AE5" s="19"/>
      <c r="AG5" s="18" t="s">
        <v>72</v>
      </c>
      <c r="AH5" s="19"/>
      <c r="AI5" s="19"/>
      <c r="AJ5" s="19"/>
      <c r="AK5" s="19"/>
      <c r="AL5" s="19"/>
      <c r="AM5" s="19"/>
      <c r="AO5" s="18" t="s">
        <v>76</v>
      </c>
      <c r="AP5" s="19"/>
      <c r="AQ5" s="19"/>
      <c r="AR5" s="19"/>
      <c r="AS5" s="19"/>
      <c r="AT5" s="19"/>
      <c r="AU5" s="19"/>
      <c r="AW5" s="18" t="s">
        <v>78</v>
      </c>
      <c r="AX5" s="19"/>
      <c r="AY5" s="19"/>
      <c r="AZ5" s="19"/>
      <c r="BA5" s="19"/>
      <c r="BB5" s="19"/>
      <c r="BC5" s="19"/>
      <c r="BE5" s="18" t="s">
        <v>89</v>
      </c>
      <c r="BF5" s="19"/>
      <c r="BG5" s="19"/>
      <c r="BH5" s="19"/>
      <c r="BI5" s="19"/>
      <c r="BJ5" s="19"/>
      <c r="BK5" s="19"/>
    </row>
    <row r="6" spans="1:63" x14ac:dyDescent="0.35">
      <c r="BE6" s="15"/>
      <c r="BF6" s="15"/>
      <c r="BG6" s="15"/>
      <c r="BH6" s="15"/>
      <c r="BI6" s="15"/>
      <c r="BJ6" s="15"/>
      <c r="BK6" s="15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42</v>
      </c>
      <c r="B9" s="4">
        <v>6</v>
      </c>
      <c r="C9" s="4">
        <v>4</v>
      </c>
      <c r="D9" s="5">
        <f>C9/B9</f>
        <v>0.66666666666666663</v>
      </c>
      <c r="E9" s="4">
        <v>83</v>
      </c>
      <c r="F9" s="4">
        <v>0</v>
      </c>
      <c r="G9" s="4">
        <v>1</v>
      </c>
      <c r="I9" t="s">
        <v>42</v>
      </c>
      <c r="J9" s="4">
        <v>2</v>
      </c>
      <c r="K9" s="4">
        <v>1</v>
      </c>
      <c r="L9" s="5">
        <f>K9/J9</f>
        <v>0.5</v>
      </c>
      <c r="M9" s="4">
        <v>44</v>
      </c>
      <c r="N9" s="4">
        <v>1</v>
      </c>
      <c r="O9" s="4">
        <v>0</v>
      </c>
      <c r="Q9" t="s">
        <v>42</v>
      </c>
      <c r="R9" s="4">
        <v>6</v>
      </c>
      <c r="S9" s="4">
        <v>5</v>
      </c>
      <c r="T9" s="5">
        <f>S9/R9</f>
        <v>0.83333333333333337</v>
      </c>
      <c r="U9" s="4">
        <v>113</v>
      </c>
      <c r="V9" s="4">
        <v>2</v>
      </c>
      <c r="W9" s="4">
        <v>0</v>
      </c>
      <c r="Y9" t="s">
        <v>42</v>
      </c>
      <c r="Z9" s="4">
        <v>6</v>
      </c>
      <c r="AA9" s="4">
        <v>4</v>
      </c>
      <c r="AB9" s="5">
        <f>AA9/Z9</f>
        <v>0.66666666666666663</v>
      </c>
      <c r="AC9" s="4">
        <v>71</v>
      </c>
      <c r="AD9" s="4">
        <v>2</v>
      </c>
      <c r="AE9" s="4">
        <v>0</v>
      </c>
      <c r="AG9" t="s">
        <v>42</v>
      </c>
      <c r="AH9" s="4">
        <v>5</v>
      </c>
      <c r="AI9" s="4">
        <v>1</v>
      </c>
      <c r="AJ9" s="5">
        <f>AI9/AH9</f>
        <v>0.2</v>
      </c>
      <c r="AK9" s="4">
        <v>6</v>
      </c>
      <c r="AL9" s="4">
        <v>0</v>
      </c>
      <c r="AM9" s="4">
        <v>2</v>
      </c>
      <c r="AO9" t="s">
        <v>42</v>
      </c>
      <c r="AP9" s="4">
        <v>6</v>
      </c>
      <c r="AQ9" s="4">
        <v>0</v>
      </c>
      <c r="AR9" s="5">
        <f>AQ9/AP9</f>
        <v>0</v>
      </c>
      <c r="AS9" s="4">
        <v>0</v>
      </c>
      <c r="AT9" s="4">
        <v>0</v>
      </c>
      <c r="AU9" s="4">
        <v>2</v>
      </c>
      <c r="AW9" t="s">
        <v>42</v>
      </c>
      <c r="AX9" s="4">
        <v>8</v>
      </c>
      <c r="AY9" s="4">
        <v>3</v>
      </c>
      <c r="AZ9" s="5">
        <f>AY9/AX9</f>
        <v>0.375</v>
      </c>
      <c r="BA9" s="4">
        <v>59</v>
      </c>
      <c r="BB9" s="4">
        <v>1</v>
      </c>
      <c r="BC9" s="4">
        <v>0</v>
      </c>
      <c r="BE9" t="s">
        <v>42</v>
      </c>
      <c r="BF9" s="4">
        <v>14</v>
      </c>
      <c r="BG9" s="4">
        <v>9</v>
      </c>
      <c r="BH9" s="5">
        <f>BG9/BF9</f>
        <v>0.6428571428571429</v>
      </c>
      <c r="BI9" s="4">
        <v>50</v>
      </c>
      <c r="BJ9" s="4">
        <v>0</v>
      </c>
      <c r="BK9" s="4">
        <v>0</v>
      </c>
    </row>
    <row r="10" spans="1:63" ht="14.5" customHeight="1" x14ac:dyDescent="0.35">
      <c r="B10" s="4"/>
      <c r="C10" s="4"/>
      <c r="D10" s="5"/>
      <c r="E10" s="4"/>
      <c r="F10" s="4"/>
      <c r="G10" s="4"/>
      <c r="I10" t="s">
        <v>51</v>
      </c>
      <c r="J10" s="4">
        <v>1</v>
      </c>
      <c r="K10" s="4">
        <v>0</v>
      </c>
      <c r="L10" s="5">
        <f>K10/J10</f>
        <v>0</v>
      </c>
      <c r="M10" s="4">
        <v>0</v>
      </c>
      <c r="N10" s="4">
        <v>0</v>
      </c>
      <c r="O10" s="4">
        <v>0</v>
      </c>
      <c r="Q10" t="s">
        <v>51</v>
      </c>
      <c r="R10" s="4">
        <v>1</v>
      </c>
      <c r="S10" s="4">
        <v>0</v>
      </c>
      <c r="T10" s="5">
        <f>S10/R10</f>
        <v>0</v>
      </c>
      <c r="U10" s="4">
        <v>0</v>
      </c>
      <c r="V10" s="4">
        <v>0</v>
      </c>
      <c r="W10" s="4">
        <v>1</v>
      </c>
      <c r="Z10" s="4"/>
      <c r="AA10" s="4"/>
      <c r="AB10" s="5"/>
      <c r="AC10" s="4"/>
      <c r="AD10" s="4"/>
      <c r="AE10" s="4"/>
      <c r="AG10" t="s">
        <v>65</v>
      </c>
      <c r="AH10" s="4">
        <v>1</v>
      </c>
      <c r="AI10" s="4">
        <v>0</v>
      </c>
      <c r="AJ10" s="5">
        <f>AI10/AH10</f>
        <v>0</v>
      </c>
      <c r="AK10" s="4">
        <v>0</v>
      </c>
      <c r="AL10" s="4">
        <v>0</v>
      </c>
      <c r="AM10" s="4">
        <v>1</v>
      </c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ht="15.5" customHeight="1" x14ac:dyDescent="0.35">
      <c r="G11" s="4"/>
      <c r="O11" s="4"/>
      <c r="W11" s="4"/>
      <c r="AE11" s="4"/>
      <c r="AM11" s="4"/>
      <c r="AU11" s="4"/>
      <c r="BC11" s="4"/>
      <c r="BK11" s="4"/>
    </row>
    <row r="12" spans="1:63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</row>
    <row r="13" spans="1:63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</row>
    <row r="14" spans="1:63" x14ac:dyDescent="0.35">
      <c r="A14" t="s">
        <v>43</v>
      </c>
      <c r="B14" s="4">
        <v>17</v>
      </c>
      <c r="C14" s="4">
        <v>113</v>
      </c>
      <c r="D14" s="6">
        <f>C14/B14</f>
        <v>6.6470588235294121</v>
      </c>
      <c r="E14" s="4">
        <v>14</v>
      </c>
      <c r="F14" s="4">
        <v>2</v>
      </c>
      <c r="G14" s="4"/>
      <c r="I14" t="s">
        <v>43</v>
      </c>
      <c r="J14" s="4">
        <v>12</v>
      </c>
      <c r="K14" s="4">
        <v>146</v>
      </c>
      <c r="L14" s="6">
        <f>K14/J14</f>
        <v>12.166666666666666</v>
      </c>
      <c r="M14" s="4">
        <v>15</v>
      </c>
      <c r="N14" s="4">
        <v>2</v>
      </c>
      <c r="O14" s="4"/>
      <c r="Q14" t="s">
        <v>43</v>
      </c>
      <c r="R14" s="4">
        <v>10</v>
      </c>
      <c r="S14" s="4">
        <v>50</v>
      </c>
      <c r="T14" s="6">
        <f>S14/R14</f>
        <v>5</v>
      </c>
      <c r="U14" s="4">
        <v>15</v>
      </c>
      <c r="V14" s="4">
        <v>0</v>
      </c>
      <c r="W14" s="4"/>
      <c r="Y14" t="s">
        <v>43</v>
      </c>
      <c r="Z14" s="4">
        <v>12</v>
      </c>
      <c r="AA14" s="4">
        <v>55</v>
      </c>
      <c r="AB14" s="6">
        <f>AA14/Z14</f>
        <v>4.583333333333333</v>
      </c>
      <c r="AC14" s="4">
        <v>20</v>
      </c>
      <c r="AD14" s="4">
        <v>1</v>
      </c>
      <c r="AE14" s="4"/>
      <c r="AG14" t="s">
        <v>43</v>
      </c>
      <c r="AH14" s="4">
        <v>5</v>
      </c>
      <c r="AI14" s="4">
        <v>58</v>
      </c>
      <c r="AJ14" s="6">
        <f>AI14/AH14</f>
        <v>11.6</v>
      </c>
      <c r="AK14" s="4">
        <v>15</v>
      </c>
      <c r="AL14" s="4">
        <v>0</v>
      </c>
      <c r="AM14" s="4"/>
      <c r="AO14" t="s">
        <v>44</v>
      </c>
      <c r="AP14" s="4">
        <v>9</v>
      </c>
      <c r="AQ14" s="4">
        <v>127</v>
      </c>
      <c r="AR14" s="6">
        <f>AQ14/AP14</f>
        <v>14.111111111111111</v>
      </c>
      <c r="AS14" s="4">
        <v>80</v>
      </c>
      <c r="AT14" s="4">
        <v>2</v>
      </c>
      <c r="AU14" s="4"/>
      <c r="AW14" t="s">
        <v>43</v>
      </c>
      <c r="AX14" s="4">
        <v>13</v>
      </c>
      <c r="AY14" s="4">
        <v>92</v>
      </c>
      <c r="AZ14" s="6">
        <f>AY14/AX14</f>
        <v>7.0769230769230766</v>
      </c>
      <c r="BA14" s="4">
        <v>20</v>
      </c>
      <c r="BB14" s="4">
        <v>1</v>
      </c>
      <c r="BC14" s="4"/>
      <c r="BE14" t="s">
        <v>43</v>
      </c>
      <c r="BF14" s="4">
        <v>9</v>
      </c>
      <c r="BG14" s="4">
        <v>103</v>
      </c>
      <c r="BH14" s="6">
        <f>BG14/BF14</f>
        <v>11.444444444444445</v>
      </c>
      <c r="BI14" s="4">
        <v>20</v>
      </c>
      <c r="BJ14" s="4">
        <v>1</v>
      </c>
      <c r="BK14" s="4"/>
    </row>
    <row r="15" spans="1:63" x14ac:dyDescent="0.35">
      <c r="A15" t="s">
        <v>44</v>
      </c>
      <c r="B15" s="4">
        <v>9</v>
      </c>
      <c r="C15" s="4">
        <v>59</v>
      </c>
      <c r="D15" s="6">
        <f>C15/B15</f>
        <v>6.5555555555555554</v>
      </c>
      <c r="E15" s="4">
        <v>16</v>
      </c>
      <c r="F15" s="4">
        <v>1</v>
      </c>
      <c r="G15" s="4"/>
      <c r="I15" t="s">
        <v>44</v>
      </c>
      <c r="J15" s="4">
        <v>7</v>
      </c>
      <c r="K15" s="4">
        <v>52</v>
      </c>
      <c r="L15" s="6">
        <f>K15/J15</f>
        <v>7.4285714285714288</v>
      </c>
      <c r="M15" s="4">
        <v>15</v>
      </c>
      <c r="N15" s="4">
        <v>1</v>
      </c>
      <c r="O15" s="4"/>
      <c r="Q15" t="s">
        <v>44</v>
      </c>
      <c r="R15" s="4">
        <v>4</v>
      </c>
      <c r="S15" s="4">
        <v>16</v>
      </c>
      <c r="T15" s="6">
        <f>S15/R15</f>
        <v>4</v>
      </c>
      <c r="U15" s="4">
        <v>5</v>
      </c>
      <c r="V15" s="4">
        <v>0</v>
      </c>
      <c r="W15" s="4"/>
      <c r="Y15" t="s">
        <v>44</v>
      </c>
      <c r="Z15" s="4">
        <v>5</v>
      </c>
      <c r="AA15" s="4">
        <v>28</v>
      </c>
      <c r="AB15" s="6">
        <f>AA15/Z15</f>
        <v>5.6</v>
      </c>
      <c r="AC15" s="4">
        <v>8</v>
      </c>
      <c r="AD15" s="4">
        <v>1</v>
      </c>
      <c r="AE15" s="4"/>
      <c r="AG15" t="s">
        <v>42</v>
      </c>
      <c r="AH15" s="4">
        <v>5</v>
      </c>
      <c r="AI15" s="4">
        <v>11</v>
      </c>
      <c r="AJ15" s="6">
        <f>AI15/AH15</f>
        <v>2.2000000000000002</v>
      </c>
      <c r="AK15" s="4">
        <v>5</v>
      </c>
      <c r="AL15" s="4">
        <v>0</v>
      </c>
      <c r="AM15" s="4"/>
      <c r="AO15" t="s">
        <v>43</v>
      </c>
      <c r="AP15" s="4">
        <v>10</v>
      </c>
      <c r="AQ15" s="4">
        <v>17</v>
      </c>
      <c r="AR15" s="6">
        <f>AQ15/AP15</f>
        <v>1.7</v>
      </c>
      <c r="AS15" s="4">
        <v>6</v>
      </c>
      <c r="AT15" s="4">
        <v>0</v>
      </c>
      <c r="AU15" s="4"/>
      <c r="AW15" t="s">
        <v>44</v>
      </c>
      <c r="AX15" s="4">
        <v>6</v>
      </c>
      <c r="AY15" s="4">
        <v>69</v>
      </c>
      <c r="AZ15" s="6">
        <f>AY15/AX15</f>
        <v>11.5</v>
      </c>
      <c r="BA15" s="4">
        <v>15</v>
      </c>
      <c r="BB15" s="4">
        <v>0</v>
      </c>
      <c r="BC15" s="4"/>
      <c r="BE15" t="s">
        <v>42</v>
      </c>
      <c r="BF15" s="4">
        <v>6</v>
      </c>
      <c r="BG15" s="4">
        <v>96</v>
      </c>
      <c r="BH15" s="6">
        <f>BG15/BF15</f>
        <v>16</v>
      </c>
      <c r="BI15" s="4">
        <v>45</v>
      </c>
      <c r="BJ15" s="4">
        <v>1</v>
      </c>
      <c r="BK15" s="4"/>
    </row>
    <row r="16" spans="1:63" x14ac:dyDescent="0.35">
      <c r="A16" t="s">
        <v>42</v>
      </c>
      <c r="B16" s="4">
        <v>3</v>
      </c>
      <c r="C16" s="4">
        <v>21</v>
      </c>
      <c r="D16" s="6">
        <f>C16/B16</f>
        <v>7</v>
      </c>
      <c r="E16" s="4">
        <v>8</v>
      </c>
      <c r="F16" s="4">
        <v>1</v>
      </c>
      <c r="G16" s="4"/>
      <c r="I16" t="s">
        <v>42</v>
      </c>
      <c r="J16" s="4">
        <v>3</v>
      </c>
      <c r="K16" s="4">
        <v>42</v>
      </c>
      <c r="L16" s="6">
        <f>K16/J16</f>
        <v>14</v>
      </c>
      <c r="M16" s="4">
        <v>18</v>
      </c>
      <c r="N16" s="4">
        <v>1</v>
      </c>
      <c r="O16" s="4"/>
      <c r="Q16" t="s">
        <v>42</v>
      </c>
      <c r="R16" s="4">
        <v>5</v>
      </c>
      <c r="S16" s="4">
        <v>43</v>
      </c>
      <c r="T16" s="6">
        <f>S16/R16</f>
        <v>8.6</v>
      </c>
      <c r="U16" s="4">
        <v>25</v>
      </c>
      <c r="V16" s="4">
        <v>2</v>
      </c>
      <c r="W16" s="4"/>
      <c r="Y16" t="s">
        <v>42</v>
      </c>
      <c r="Z16" s="4">
        <v>8</v>
      </c>
      <c r="AA16" s="4">
        <v>119</v>
      </c>
      <c r="AB16" s="6">
        <f>AA16/Z16</f>
        <v>14.875</v>
      </c>
      <c r="AC16" s="4">
        <v>25</v>
      </c>
      <c r="AD16" s="4">
        <v>1</v>
      </c>
      <c r="AE16" s="4"/>
      <c r="AG16" t="s">
        <v>44</v>
      </c>
      <c r="AH16" s="4">
        <v>1</v>
      </c>
      <c r="AI16" s="4">
        <v>11</v>
      </c>
      <c r="AJ16" s="6">
        <f>AI16/AH16</f>
        <v>11</v>
      </c>
      <c r="AK16" s="4">
        <v>11</v>
      </c>
      <c r="AL16" s="4">
        <v>0</v>
      </c>
      <c r="AM16" s="4"/>
      <c r="AO16" t="s">
        <v>42</v>
      </c>
      <c r="AP16" s="4">
        <v>6</v>
      </c>
      <c r="AQ16" s="4">
        <v>11</v>
      </c>
      <c r="AR16" s="6">
        <f>AQ16/AP16</f>
        <v>1.8333333333333333</v>
      </c>
      <c r="AS16" s="4">
        <v>5</v>
      </c>
      <c r="AT16" s="4">
        <v>0</v>
      </c>
      <c r="AU16" s="4"/>
      <c r="AW16" t="s">
        <v>42</v>
      </c>
      <c r="AX16" s="4">
        <v>3</v>
      </c>
      <c r="AY16" s="4">
        <v>31</v>
      </c>
      <c r="AZ16" s="6">
        <f>AY16/AX16</f>
        <v>10.333333333333334</v>
      </c>
      <c r="BA16" s="4">
        <v>15</v>
      </c>
      <c r="BB16" s="4">
        <v>2</v>
      </c>
      <c r="BC16" s="4"/>
      <c r="BE16" t="s">
        <v>44</v>
      </c>
      <c r="BF16" s="4">
        <v>7</v>
      </c>
      <c r="BG16" s="4">
        <v>86</v>
      </c>
      <c r="BH16" s="6">
        <f>BG16/BF16</f>
        <v>12.285714285714286</v>
      </c>
      <c r="BI16" s="4">
        <v>25</v>
      </c>
      <c r="BJ16" s="4">
        <v>3</v>
      </c>
      <c r="BK16" s="4"/>
    </row>
    <row r="17" spans="1:64" x14ac:dyDescent="0.35">
      <c r="B17" s="4"/>
      <c r="C17" s="4"/>
      <c r="D17" s="6"/>
      <c r="E17" s="4"/>
      <c r="F17" s="4"/>
      <c r="G17" s="4"/>
      <c r="I17" t="s">
        <v>52</v>
      </c>
      <c r="J17" s="4">
        <v>4</v>
      </c>
      <c r="K17" s="4">
        <v>77</v>
      </c>
      <c r="L17" s="6">
        <f>K17/J17</f>
        <v>19.25</v>
      </c>
      <c r="M17" s="4">
        <v>25</v>
      </c>
      <c r="N17" s="4">
        <v>1</v>
      </c>
      <c r="O17" s="4"/>
      <c r="R17" s="4"/>
      <c r="S17" s="4"/>
      <c r="T17" s="6"/>
      <c r="U17" s="4"/>
      <c r="V17" s="4"/>
      <c r="W17" s="4"/>
      <c r="Y17" t="s">
        <v>45</v>
      </c>
      <c r="Z17" s="4">
        <v>2</v>
      </c>
      <c r="AA17" s="4">
        <v>-2</v>
      </c>
      <c r="AB17" s="6">
        <f>AA17/Z17</f>
        <v>-1</v>
      </c>
      <c r="AC17" s="4">
        <v>1</v>
      </c>
      <c r="AD17" s="4">
        <v>0</v>
      </c>
      <c r="AE17" s="4"/>
      <c r="AG17" t="s">
        <v>65</v>
      </c>
      <c r="AH17" s="4">
        <v>3</v>
      </c>
      <c r="AI17" s="4">
        <v>-2</v>
      </c>
      <c r="AJ17" s="6">
        <f>AI17/AH17</f>
        <v>-0.66666666666666663</v>
      </c>
      <c r="AK17" s="4">
        <v>1</v>
      </c>
      <c r="AL17" s="4">
        <v>0</v>
      </c>
      <c r="AM17" s="4"/>
      <c r="AO17" t="s">
        <v>52</v>
      </c>
      <c r="AP17" s="4">
        <v>1</v>
      </c>
      <c r="AQ17" s="4">
        <v>-1</v>
      </c>
      <c r="AR17" s="6">
        <f>AQ17/AP17</f>
        <v>-1</v>
      </c>
      <c r="AS17" s="4">
        <v>-1</v>
      </c>
      <c r="AT17" s="4">
        <v>0</v>
      </c>
      <c r="AU17" s="4"/>
      <c r="AW17" t="s">
        <v>52</v>
      </c>
      <c r="AX17" s="4">
        <v>4</v>
      </c>
      <c r="AY17" s="4">
        <v>11</v>
      </c>
      <c r="AZ17" s="6">
        <f>AY17/AX17</f>
        <v>2.75</v>
      </c>
      <c r="BA17" s="4">
        <v>5</v>
      </c>
      <c r="BB17" s="4">
        <v>0</v>
      </c>
      <c r="BC17" s="4"/>
      <c r="BE17" t="s">
        <v>52</v>
      </c>
      <c r="BF17" s="4">
        <v>3</v>
      </c>
      <c r="BG17" s="4">
        <v>25</v>
      </c>
      <c r="BH17" s="6">
        <f>BG17/BF17</f>
        <v>8.3333333333333339</v>
      </c>
      <c r="BI17" s="4">
        <v>10</v>
      </c>
      <c r="BJ17" s="4">
        <v>0</v>
      </c>
      <c r="BK17" s="4"/>
    </row>
    <row r="18" spans="1:64" x14ac:dyDescent="0.35">
      <c r="B18" s="4"/>
      <c r="C18" s="4"/>
      <c r="D18" s="4"/>
      <c r="E18" s="4"/>
      <c r="F18" s="4"/>
      <c r="G18" s="4"/>
      <c r="I18" t="s">
        <v>45</v>
      </c>
      <c r="J18" s="4">
        <v>4</v>
      </c>
      <c r="K18" s="4">
        <v>21</v>
      </c>
      <c r="L18" s="6">
        <f>K18/J18</f>
        <v>5.25</v>
      </c>
      <c r="M18" s="4">
        <v>8</v>
      </c>
      <c r="N18" s="4">
        <v>1</v>
      </c>
      <c r="O18" s="4"/>
      <c r="R18" s="4"/>
      <c r="S18" s="4"/>
      <c r="T18" s="6"/>
      <c r="U18" s="4"/>
      <c r="V18" s="4"/>
      <c r="W18" s="4"/>
      <c r="Z18" s="4"/>
      <c r="AA18" s="4"/>
      <c r="AB18" s="6"/>
      <c r="AC18" s="4"/>
      <c r="AD18" s="4"/>
      <c r="AE18" s="4"/>
      <c r="AM18" s="4"/>
      <c r="AU18" s="4"/>
      <c r="BC18" s="4"/>
      <c r="BK18" s="4"/>
    </row>
    <row r="19" spans="1:64" ht="15.5" x14ac:dyDescent="0.35">
      <c r="A19" s="2" t="s">
        <v>14</v>
      </c>
      <c r="B19" s="4"/>
      <c r="C19" s="4"/>
      <c r="D19" s="4"/>
      <c r="E19" s="4"/>
      <c r="F19" s="4"/>
      <c r="G19" s="4"/>
      <c r="O19" s="4"/>
      <c r="W19" s="4"/>
      <c r="AE19" s="4"/>
      <c r="AM19" s="4"/>
      <c r="AU19" s="4"/>
      <c r="BC19" s="4"/>
      <c r="BK19" s="4"/>
    </row>
    <row r="20" spans="1:64" ht="15.5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2" t="s">
        <v>14</v>
      </c>
      <c r="J20" s="4"/>
      <c r="K20" s="4"/>
      <c r="L20" s="4"/>
      <c r="M20" s="4"/>
      <c r="N20" s="4"/>
      <c r="O20" s="4"/>
      <c r="Q20" s="2" t="s">
        <v>14</v>
      </c>
      <c r="R20" s="4"/>
      <c r="S20" s="4"/>
      <c r="T20" s="4"/>
      <c r="U20" s="4"/>
      <c r="V20" s="4"/>
      <c r="W20" s="4"/>
      <c r="Y20" s="2" t="s">
        <v>14</v>
      </c>
      <c r="Z20" s="4"/>
      <c r="AA20" s="4"/>
      <c r="AB20" s="4"/>
      <c r="AC20" s="4"/>
      <c r="AD20" s="4"/>
      <c r="AE20" s="4"/>
      <c r="AG20" s="2" t="s">
        <v>14</v>
      </c>
      <c r="AH20" s="4"/>
      <c r="AI20" s="4"/>
      <c r="AJ20" s="4"/>
      <c r="AK20" s="4"/>
      <c r="AL20" s="4"/>
      <c r="AM20" s="4"/>
      <c r="AO20" s="2" t="s">
        <v>14</v>
      </c>
      <c r="AP20" s="4"/>
      <c r="AQ20" s="4"/>
      <c r="AR20" s="4"/>
      <c r="AS20" s="4"/>
      <c r="AT20" s="4"/>
      <c r="AU20" s="4"/>
      <c r="AW20" s="2" t="s">
        <v>14</v>
      </c>
      <c r="AX20" s="4"/>
      <c r="AY20" s="4"/>
      <c r="AZ20" s="4"/>
      <c r="BA20" s="4"/>
      <c r="BB20" s="4"/>
      <c r="BC20" s="4"/>
      <c r="BE20" s="2" t="s">
        <v>14</v>
      </c>
      <c r="BF20" s="4"/>
      <c r="BG20" s="4"/>
      <c r="BH20" s="4"/>
      <c r="BI20" s="4"/>
      <c r="BJ20" s="4"/>
      <c r="BK20" s="4"/>
    </row>
    <row r="21" spans="1:64" x14ac:dyDescent="0.35">
      <c r="A21" t="s">
        <v>45</v>
      </c>
      <c r="B21" s="4">
        <v>2</v>
      </c>
      <c r="C21" s="4">
        <v>34</v>
      </c>
      <c r="D21" s="6">
        <f>C21/B21</f>
        <v>17</v>
      </c>
      <c r="E21" s="4">
        <v>20</v>
      </c>
      <c r="F21" s="4">
        <v>0</v>
      </c>
      <c r="G21" s="4"/>
      <c r="I21" s="3" t="s">
        <v>3</v>
      </c>
      <c r="J21" s="7" t="s">
        <v>15</v>
      </c>
      <c r="K21" s="7" t="s">
        <v>7</v>
      </c>
      <c r="L21" s="7" t="s">
        <v>11</v>
      </c>
      <c r="M21" s="7" t="s">
        <v>12</v>
      </c>
      <c r="N21" s="7" t="s">
        <v>13</v>
      </c>
      <c r="O21" s="4"/>
      <c r="Q21" s="3" t="s">
        <v>3</v>
      </c>
      <c r="R21" s="7" t="s">
        <v>15</v>
      </c>
      <c r="S21" s="7" t="s">
        <v>7</v>
      </c>
      <c r="T21" s="7" t="s">
        <v>11</v>
      </c>
      <c r="U21" s="7" t="s">
        <v>12</v>
      </c>
      <c r="V21" s="7" t="s">
        <v>13</v>
      </c>
      <c r="W21" s="4"/>
      <c r="Y21" s="3" t="s">
        <v>3</v>
      </c>
      <c r="Z21" s="7" t="s">
        <v>15</v>
      </c>
      <c r="AA21" s="7" t="s">
        <v>7</v>
      </c>
      <c r="AB21" s="7" t="s">
        <v>11</v>
      </c>
      <c r="AC21" s="7" t="s">
        <v>12</v>
      </c>
      <c r="AD21" s="7" t="s">
        <v>13</v>
      </c>
      <c r="AE21" s="4"/>
      <c r="AG21" s="3" t="s">
        <v>3</v>
      </c>
      <c r="AH21" s="7" t="s">
        <v>15</v>
      </c>
      <c r="AI21" s="7" t="s">
        <v>7</v>
      </c>
      <c r="AJ21" s="7" t="s">
        <v>11</v>
      </c>
      <c r="AK21" s="7" t="s">
        <v>12</v>
      </c>
      <c r="AL21" s="7" t="s">
        <v>13</v>
      </c>
      <c r="AM21" s="4"/>
      <c r="AO21" s="3" t="s">
        <v>3</v>
      </c>
      <c r="AP21" s="7" t="s">
        <v>15</v>
      </c>
      <c r="AQ21" s="7" t="s">
        <v>7</v>
      </c>
      <c r="AR21" s="7" t="s">
        <v>11</v>
      </c>
      <c r="AS21" s="7" t="s">
        <v>12</v>
      </c>
      <c r="AT21" s="7" t="s">
        <v>13</v>
      </c>
      <c r="AU21" s="4"/>
      <c r="AW21" s="3" t="s">
        <v>3</v>
      </c>
      <c r="AX21" s="7" t="s">
        <v>15</v>
      </c>
      <c r="AY21" s="7" t="s">
        <v>7</v>
      </c>
      <c r="AZ21" s="7" t="s">
        <v>11</v>
      </c>
      <c r="BA21" s="7" t="s">
        <v>12</v>
      </c>
      <c r="BB21" s="7" t="s">
        <v>13</v>
      </c>
      <c r="BC21" s="4"/>
      <c r="BE21" s="3" t="s">
        <v>3</v>
      </c>
      <c r="BF21" s="7" t="s">
        <v>15</v>
      </c>
      <c r="BG21" s="7" t="s">
        <v>7</v>
      </c>
      <c r="BH21" s="7" t="s">
        <v>11</v>
      </c>
      <c r="BI21" s="7" t="s">
        <v>12</v>
      </c>
      <c r="BJ21" s="7" t="s">
        <v>13</v>
      </c>
      <c r="BK21" s="4"/>
    </row>
    <row r="22" spans="1:64" x14ac:dyDescent="0.35">
      <c r="A22" t="s">
        <v>46</v>
      </c>
      <c r="B22" s="4">
        <v>1</v>
      </c>
      <c r="C22" s="4">
        <v>30</v>
      </c>
      <c r="D22" s="6">
        <f>C22/B22</f>
        <v>30</v>
      </c>
      <c r="E22" s="4">
        <v>30</v>
      </c>
      <c r="F22" s="4">
        <v>0</v>
      </c>
      <c r="G22" s="4"/>
      <c r="I22" t="s">
        <v>53</v>
      </c>
      <c r="J22" s="4">
        <v>1</v>
      </c>
      <c r="K22" s="4">
        <v>44</v>
      </c>
      <c r="L22" s="6">
        <f>K22/J22</f>
        <v>44</v>
      </c>
      <c r="M22" s="4">
        <v>44</v>
      </c>
      <c r="N22" s="4">
        <v>1</v>
      </c>
      <c r="O22" s="4"/>
      <c r="Q22" t="s">
        <v>53</v>
      </c>
      <c r="R22" s="4">
        <v>2</v>
      </c>
      <c r="S22" s="4">
        <v>43</v>
      </c>
      <c r="T22" s="6">
        <f>S22/R22</f>
        <v>21.5</v>
      </c>
      <c r="U22" s="4">
        <v>25</v>
      </c>
      <c r="V22" s="4">
        <v>0</v>
      </c>
      <c r="W22" s="4"/>
      <c r="Y22" t="s">
        <v>45</v>
      </c>
      <c r="Z22" s="4">
        <v>2</v>
      </c>
      <c r="AA22" s="4">
        <v>34</v>
      </c>
      <c r="AB22" s="6">
        <f>AA22/Z22</f>
        <v>17</v>
      </c>
      <c r="AC22" s="4">
        <v>20</v>
      </c>
      <c r="AD22" s="4">
        <v>1</v>
      </c>
      <c r="AE22" s="4"/>
      <c r="AG22" t="s">
        <v>53</v>
      </c>
      <c r="AH22" s="4">
        <v>1</v>
      </c>
      <c r="AI22" s="4">
        <v>6</v>
      </c>
      <c r="AJ22" s="6">
        <f>AI22/AH22</f>
        <v>6</v>
      </c>
      <c r="AK22" s="4">
        <v>6</v>
      </c>
      <c r="AL22" s="4">
        <v>0</v>
      </c>
      <c r="AM22" s="4"/>
      <c r="AP22" s="4"/>
      <c r="AQ22" s="4"/>
      <c r="AR22" s="6"/>
      <c r="AS22" s="4"/>
      <c r="AT22" s="4"/>
      <c r="AU22" s="4"/>
      <c r="AW22" t="s">
        <v>52</v>
      </c>
      <c r="AX22" s="4">
        <v>1</v>
      </c>
      <c r="AY22" s="4">
        <v>40</v>
      </c>
      <c r="AZ22" s="6">
        <f>AY22/AX22</f>
        <v>40</v>
      </c>
      <c r="BA22" s="4">
        <v>40</v>
      </c>
      <c r="BB22" s="4">
        <v>0</v>
      </c>
      <c r="BC22" s="4"/>
      <c r="BE22" t="s">
        <v>53</v>
      </c>
      <c r="BF22" s="4">
        <v>3</v>
      </c>
      <c r="BG22" s="4">
        <v>22</v>
      </c>
      <c r="BH22" s="6">
        <f>BG22/BF22</f>
        <v>7.333333333333333</v>
      </c>
      <c r="BI22" s="4">
        <v>9</v>
      </c>
      <c r="BJ22" s="4">
        <v>0</v>
      </c>
      <c r="BK22" s="4"/>
    </row>
    <row r="23" spans="1:64" x14ac:dyDescent="0.35">
      <c r="A23" t="s">
        <v>44</v>
      </c>
      <c r="B23" s="4">
        <v>1</v>
      </c>
      <c r="C23" s="4">
        <v>19</v>
      </c>
      <c r="D23" s="6">
        <f>C23/B23</f>
        <v>19</v>
      </c>
      <c r="E23" s="4">
        <v>19</v>
      </c>
      <c r="F23" s="4">
        <v>0</v>
      </c>
      <c r="G23" s="4"/>
      <c r="J23" s="4"/>
      <c r="K23" s="4"/>
      <c r="L23" s="6"/>
      <c r="M23" s="4"/>
      <c r="N23" s="4"/>
      <c r="O23" s="4"/>
      <c r="Q23" t="s">
        <v>44</v>
      </c>
      <c r="R23" s="4">
        <v>1</v>
      </c>
      <c r="S23" s="4">
        <v>36</v>
      </c>
      <c r="T23" s="6">
        <f>S23/R23</f>
        <v>36</v>
      </c>
      <c r="U23" s="4">
        <v>36</v>
      </c>
      <c r="V23" s="4">
        <v>1</v>
      </c>
      <c r="W23" s="4"/>
      <c r="Y23" t="s">
        <v>66</v>
      </c>
      <c r="Z23" s="4">
        <v>1</v>
      </c>
      <c r="AA23" s="4">
        <v>24</v>
      </c>
      <c r="AB23" s="6">
        <f>AA23/Z23</f>
        <v>24</v>
      </c>
      <c r="AC23" s="4">
        <v>24</v>
      </c>
      <c r="AD23" s="4">
        <v>1</v>
      </c>
      <c r="AE23" s="4"/>
      <c r="AH23" s="4"/>
      <c r="AI23" s="4"/>
      <c r="AJ23" s="6"/>
      <c r="AK23" s="4"/>
      <c r="AL23" s="4"/>
      <c r="AM23" s="4"/>
      <c r="AP23" s="4"/>
      <c r="AQ23" s="4"/>
      <c r="AR23" s="6"/>
      <c r="AS23" s="4"/>
      <c r="AT23" s="4"/>
      <c r="AU23" s="4"/>
      <c r="AW23" t="s">
        <v>53</v>
      </c>
      <c r="AX23" s="4">
        <v>2</v>
      </c>
      <c r="AY23" s="4">
        <v>12</v>
      </c>
      <c r="AZ23" s="6">
        <f>AY23/AX23</f>
        <v>6</v>
      </c>
      <c r="BA23" s="4">
        <v>7</v>
      </c>
      <c r="BB23" s="4">
        <v>1</v>
      </c>
      <c r="BC23" s="4"/>
      <c r="BE23" t="s">
        <v>45</v>
      </c>
      <c r="BF23" s="4">
        <v>3</v>
      </c>
      <c r="BG23" s="4">
        <v>18</v>
      </c>
      <c r="BH23" s="6">
        <f>BG23/BF23</f>
        <v>6</v>
      </c>
      <c r="BI23" s="4">
        <v>8</v>
      </c>
      <c r="BJ23" s="4">
        <v>0</v>
      </c>
      <c r="BK23" s="4"/>
    </row>
    <row r="24" spans="1:64" x14ac:dyDescent="0.35">
      <c r="G24" s="4"/>
      <c r="J24" s="4"/>
      <c r="K24" s="4"/>
      <c r="L24" s="6"/>
      <c r="M24" s="4"/>
      <c r="N24" s="4"/>
      <c r="O24" s="4"/>
      <c r="Q24" t="s">
        <v>52</v>
      </c>
      <c r="R24" s="4">
        <v>1</v>
      </c>
      <c r="S24" s="4">
        <v>32</v>
      </c>
      <c r="T24" s="6">
        <f>S24/R24</f>
        <v>32</v>
      </c>
      <c r="U24" s="4">
        <v>32</v>
      </c>
      <c r="V24" s="4">
        <v>0</v>
      </c>
      <c r="W24" s="4"/>
      <c r="Y24" t="s">
        <v>65</v>
      </c>
      <c r="Z24" s="4">
        <v>1</v>
      </c>
      <c r="AA24" s="4">
        <v>13</v>
      </c>
      <c r="AB24" s="6">
        <f>AA24/Z24</f>
        <v>13</v>
      </c>
      <c r="AC24" s="4">
        <v>13</v>
      </c>
      <c r="AD24" s="4">
        <v>0</v>
      </c>
      <c r="AE24" s="4"/>
      <c r="AH24" s="4"/>
      <c r="AI24" s="4"/>
      <c r="AJ24" s="6"/>
      <c r="AK24" s="4"/>
      <c r="AL24" s="4"/>
      <c r="AM24" s="4"/>
      <c r="AP24" s="4"/>
      <c r="AQ24" s="4"/>
      <c r="AR24" s="6"/>
      <c r="AS24" s="4"/>
      <c r="AT24" s="4"/>
      <c r="AU24" s="4"/>
      <c r="AX24" s="4"/>
      <c r="AY24" s="4"/>
      <c r="AZ24" s="6"/>
      <c r="BA24" s="4"/>
      <c r="BB24" s="4"/>
      <c r="BC24" s="4"/>
      <c r="BE24" t="s">
        <v>51</v>
      </c>
      <c r="BF24" s="4">
        <v>3</v>
      </c>
      <c r="BG24" s="4">
        <v>10</v>
      </c>
      <c r="BH24" s="6">
        <f>BG24/BF24</f>
        <v>3.3333333333333335</v>
      </c>
      <c r="BI24" s="4">
        <v>5</v>
      </c>
      <c r="BJ24" s="4">
        <v>0</v>
      </c>
      <c r="BK24" s="4"/>
    </row>
    <row r="25" spans="1:64" x14ac:dyDescent="0.35">
      <c r="B25" s="4"/>
      <c r="C25" s="4"/>
      <c r="D25" s="6"/>
      <c r="E25" s="4"/>
      <c r="F25" s="4"/>
      <c r="G25" s="4"/>
      <c r="J25" s="4"/>
      <c r="K25" s="4"/>
      <c r="L25" s="6"/>
      <c r="M25" s="4"/>
      <c r="N25" s="4"/>
      <c r="O25" s="4"/>
      <c r="Q25" t="s">
        <v>45</v>
      </c>
      <c r="R25" s="4">
        <v>2</v>
      </c>
      <c r="S25" s="4">
        <v>6</v>
      </c>
      <c r="T25" s="6">
        <f>S25/R25</f>
        <v>3</v>
      </c>
      <c r="U25" s="4">
        <v>4</v>
      </c>
      <c r="V25" s="4">
        <v>1</v>
      </c>
      <c r="W25" s="4"/>
      <c r="AE25" s="4"/>
      <c r="AM25" s="4"/>
      <c r="AU25" s="4"/>
      <c r="BC25" s="4"/>
      <c r="BK25" s="4"/>
    </row>
    <row r="26" spans="1:64" ht="15.5" x14ac:dyDescent="0.35">
      <c r="A26" s="2" t="s">
        <v>16</v>
      </c>
      <c r="B26" s="4"/>
      <c r="C26" s="4"/>
      <c r="D26" s="4"/>
      <c r="E26" s="4"/>
      <c r="F26" s="4"/>
      <c r="G26" s="4"/>
      <c r="I26" s="2" t="s">
        <v>16</v>
      </c>
      <c r="J26" s="4"/>
      <c r="K26" s="4"/>
      <c r="L26" s="4"/>
      <c r="M26" s="4"/>
      <c r="N26" s="4"/>
      <c r="O26" s="4"/>
      <c r="U26" s="4"/>
      <c r="V26" s="4"/>
      <c r="W26" s="4"/>
      <c r="AC26" s="4"/>
      <c r="AD26" s="4"/>
      <c r="AE26" s="4"/>
      <c r="AK26" s="4"/>
      <c r="AL26" s="4"/>
      <c r="AM26" s="4"/>
      <c r="AS26" s="4"/>
      <c r="AT26" s="4"/>
      <c r="AU26" s="4"/>
      <c r="BA26" s="4"/>
      <c r="BB26" s="4"/>
      <c r="BC26" s="4"/>
      <c r="BF26" s="4"/>
      <c r="BG26" s="4"/>
      <c r="BH26" s="6"/>
      <c r="BI26" s="4"/>
      <c r="BJ26" s="4"/>
    </row>
    <row r="27" spans="1:64" ht="15.5" x14ac:dyDescent="0.35">
      <c r="A27" s="3" t="s">
        <v>3</v>
      </c>
      <c r="B27" s="7" t="s">
        <v>17</v>
      </c>
      <c r="C27" s="7" t="s">
        <v>18</v>
      </c>
      <c r="D27" s="7" t="s">
        <v>19</v>
      </c>
      <c r="E27" s="4"/>
      <c r="F27" s="4"/>
      <c r="G27" s="4"/>
      <c r="I27" s="3" t="s">
        <v>3</v>
      </c>
      <c r="J27" s="7" t="s">
        <v>17</v>
      </c>
      <c r="K27" s="7" t="s">
        <v>18</v>
      </c>
      <c r="L27" s="7" t="s">
        <v>19</v>
      </c>
      <c r="M27" s="4"/>
      <c r="N27" s="4"/>
      <c r="O27" s="4"/>
      <c r="Q27" s="2" t="s">
        <v>16</v>
      </c>
      <c r="R27" s="4"/>
      <c r="S27" s="4"/>
      <c r="T27" s="4"/>
      <c r="U27" s="4"/>
      <c r="V27" s="4"/>
      <c r="W27" s="4"/>
      <c r="Y27" s="2" t="s">
        <v>16</v>
      </c>
      <c r="Z27" s="4"/>
      <c r="AA27" s="4"/>
      <c r="AB27" s="4"/>
      <c r="AC27" s="4"/>
      <c r="AD27" s="4"/>
      <c r="AE27" s="4"/>
      <c r="AG27" s="2" t="s">
        <v>16</v>
      </c>
      <c r="AH27" s="4"/>
      <c r="AI27" s="4"/>
      <c r="AJ27" s="4"/>
      <c r="AK27" s="4"/>
      <c r="AL27" s="4"/>
      <c r="AM27" s="4"/>
      <c r="AO27" s="2" t="s">
        <v>16</v>
      </c>
      <c r="AP27" s="4"/>
      <c r="AQ27" s="4"/>
      <c r="AR27" s="4"/>
      <c r="AS27" s="4"/>
      <c r="AT27" s="4"/>
      <c r="AU27" s="4"/>
      <c r="AW27" s="2" t="s">
        <v>16</v>
      </c>
      <c r="AX27" s="4"/>
      <c r="AY27" s="4"/>
      <c r="AZ27" s="4"/>
      <c r="BA27" s="4"/>
      <c r="BB27" s="4"/>
      <c r="BC27" s="4"/>
      <c r="BE27" s="3" t="s">
        <v>16</v>
      </c>
      <c r="BI27" s="4"/>
      <c r="BJ27" s="4"/>
      <c r="BK27" s="4"/>
    </row>
    <row r="28" spans="1:64" ht="15.5" x14ac:dyDescent="0.35">
      <c r="B28" s="4"/>
      <c r="C28" s="4"/>
      <c r="D28" s="5"/>
      <c r="E28" s="4"/>
      <c r="F28" s="4"/>
      <c r="G28" s="4"/>
      <c r="J28" s="4"/>
      <c r="K28" s="4"/>
      <c r="L28" s="5"/>
      <c r="M28" s="4"/>
      <c r="N28" s="4"/>
      <c r="O28" s="4"/>
      <c r="Q28" s="3" t="s">
        <v>3</v>
      </c>
      <c r="R28" s="7" t="s">
        <v>17</v>
      </c>
      <c r="S28" s="7" t="s">
        <v>18</v>
      </c>
      <c r="T28" s="7" t="s">
        <v>19</v>
      </c>
      <c r="U28" s="4"/>
      <c r="V28" s="4"/>
      <c r="W28" s="4"/>
      <c r="Y28" s="3" t="s">
        <v>3</v>
      </c>
      <c r="Z28" s="7" t="s">
        <v>17</v>
      </c>
      <c r="AA28" s="7" t="s">
        <v>18</v>
      </c>
      <c r="AB28" s="7" t="s">
        <v>19</v>
      </c>
      <c r="AC28" s="4"/>
      <c r="AD28" s="4"/>
      <c r="AE28" s="4"/>
      <c r="AG28" s="3" t="s">
        <v>3</v>
      </c>
      <c r="AH28" s="7" t="s">
        <v>17</v>
      </c>
      <c r="AI28" s="7" t="s">
        <v>18</v>
      </c>
      <c r="AJ28" s="7" t="s">
        <v>19</v>
      </c>
      <c r="AK28" s="4"/>
      <c r="AL28" s="4"/>
      <c r="AM28" s="4"/>
      <c r="AO28" s="3" t="s">
        <v>3</v>
      </c>
      <c r="AP28" s="7" t="s">
        <v>17</v>
      </c>
      <c r="AQ28" s="7" t="s">
        <v>18</v>
      </c>
      <c r="AR28" s="7" t="s">
        <v>19</v>
      </c>
      <c r="AS28" s="4"/>
      <c r="AT28" s="4"/>
      <c r="AU28" s="4"/>
      <c r="AW28" s="3" t="s">
        <v>3</v>
      </c>
      <c r="AX28" s="7" t="s">
        <v>17</v>
      </c>
      <c r="AY28" s="7" t="s">
        <v>18</v>
      </c>
      <c r="AZ28" s="7" t="s">
        <v>19</v>
      </c>
      <c r="BA28" s="4"/>
      <c r="BB28" s="4"/>
      <c r="BC28" s="4"/>
      <c r="BE28" s="2" t="s">
        <v>3</v>
      </c>
      <c r="BF28" s="7" t="s">
        <v>17</v>
      </c>
      <c r="BG28" s="7" t="s">
        <v>18</v>
      </c>
      <c r="BH28" s="7" t="s">
        <v>19</v>
      </c>
      <c r="BI28" s="4"/>
      <c r="BJ28" s="4"/>
      <c r="BK28" s="4"/>
    </row>
    <row r="29" spans="1:64" x14ac:dyDescent="0.35">
      <c r="B29" s="4"/>
      <c r="C29" s="4"/>
      <c r="D29" s="4"/>
      <c r="E29" s="4"/>
      <c r="F29" s="4"/>
      <c r="G29" s="4"/>
      <c r="J29" s="4"/>
      <c r="K29" s="4"/>
      <c r="L29" s="4"/>
      <c r="M29" s="4"/>
      <c r="N29" s="4"/>
      <c r="O29" s="4"/>
      <c r="R29" s="4"/>
      <c r="S29" s="4"/>
      <c r="T29" s="4"/>
      <c r="U29" s="4"/>
      <c r="V29" s="4"/>
      <c r="W29" s="4"/>
      <c r="Z29" s="4"/>
      <c r="AA29" s="4"/>
      <c r="AB29" s="4"/>
      <c r="AC29" s="4"/>
      <c r="AD29" s="4"/>
      <c r="AE29" s="4"/>
      <c r="AH29" s="4"/>
      <c r="AI29" s="4"/>
      <c r="AJ29" s="4"/>
      <c r="AK29" s="4"/>
      <c r="AL29" s="4"/>
      <c r="AM29" s="4"/>
      <c r="AP29" s="4"/>
      <c r="AQ29" s="4"/>
      <c r="AR29" s="4"/>
      <c r="AS29" s="4"/>
      <c r="AT29" s="4"/>
      <c r="AU29" s="4"/>
      <c r="AW29" t="s">
        <v>45</v>
      </c>
      <c r="AX29" s="4">
        <v>4</v>
      </c>
      <c r="AY29" s="4">
        <v>2</v>
      </c>
      <c r="AZ29" s="5">
        <f>AY29/AX29</f>
        <v>0.5</v>
      </c>
      <c r="BA29" s="4"/>
      <c r="BB29" s="4"/>
      <c r="BC29" s="4"/>
      <c r="BE29" s="9" t="s">
        <v>45</v>
      </c>
      <c r="BF29" s="8">
        <v>2</v>
      </c>
      <c r="BG29" s="8">
        <v>0</v>
      </c>
      <c r="BH29" s="16">
        <f>BG29/BF29</f>
        <v>0</v>
      </c>
      <c r="BI29" s="12"/>
      <c r="BJ29" s="4"/>
      <c r="BK29" s="4"/>
    </row>
    <row r="30" spans="1:64" ht="15.5" x14ac:dyDescent="0.35">
      <c r="A30" s="2" t="s">
        <v>20</v>
      </c>
      <c r="B30" s="4"/>
      <c r="C30" s="4"/>
      <c r="D30" s="4"/>
      <c r="E30" s="4"/>
      <c r="F30" s="4"/>
      <c r="G30" s="4"/>
      <c r="I30" s="2" t="s">
        <v>20</v>
      </c>
      <c r="J30" s="4"/>
      <c r="K30" s="4"/>
      <c r="L30" s="4"/>
      <c r="M30" s="4"/>
      <c r="N30" s="4"/>
      <c r="O30" s="4"/>
      <c r="Q30" s="2" t="s">
        <v>20</v>
      </c>
      <c r="R30" s="4"/>
      <c r="S30" s="4"/>
      <c r="T30" s="4"/>
      <c r="U30" s="4"/>
      <c r="V30" s="4"/>
      <c r="W30" s="4"/>
      <c r="Y30" s="2" t="s">
        <v>20</v>
      </c>
      <c r="Z30" s="4"/>
      <c r="AA30" s="4"/>
      <c r="AB30" s="4"/>
      <c r="AC30" s="4"/>
      <c r="AD30" s="4"/>
      <c r="AE30" s="4"/>
      <c r="AG30" s="2" t="s">
        <v>20</v>
      </c>
      <c r="AH30" s="4"/>
      <c r="AI30" s="4"/>
      <c r="AJ30" s="4"/>
      <c r="AK30" s="4"/>
      <c r="AL30" s="4"/>
      <c r="AM30" s="4"/>
      <c r="AO30" s="2" t="s">
        <v>20</v>
      </c>
      <c r="AP30" s="4"/>
      <c r="AQ30" s="4"/>
      <c r="AR30" s="4"/>
      <c r="AS30" s="4"/>
      <c r="AT30" s="4"/>
      <c r="AU30" s="4"/>
      <c r="BF30" s="4"/>
      <c r="BG30" s="4"/>
      <c r="BH30" s="4"/>
      <c r="BI30" s="4"/>
      <c r="BJ30" s="4"/>
      <c r="BK30" s="4"/>
    </row>
    <row r="31" spans="1:64" ht="15.5" x14ac:dyDescent="0.35">
      <c r="A31" s="3" t="s">
        <v>3</v>
      </c>
      <c r="B31" s="7" t="s">
        <v>9</v>
      </c>
      <c r="C31" s="7" t="s">
        <v>7</v>
      </c>
      <c r="D31" s="7" t="s">
        <v>21</v>
      </c>
      <c r="E31" s="7" t="s">
        <v>22</v>
      </c>
      <c r="F31" s="7" t="s">
        <v>23</v>
      </c>
      <c r="G31" s="7" t="s">
        <v>13</v>
      </c>
      <c r="I31" s="3" t="s">
        <v>3</v>
      </c>
      <c r="J31" s="7" t="s">
        <v>9</v>
      </c>
      <c r="K31" s="7" t="s">
        <v>7</v>
      </c>
      <c r="L31" s="7" t="s">
        <v>21</v>
      </c>
      <c r="M31" s="7" t="s">
        <v>22</v>
      </c>
      <c r="N31" s="7" t="s">
        <v>23</v>
      </c>
      <c r="O31" s="7" t="s">
        <v>13</v>
      </c>
      <c r="Q31" s="3" t="s">
        <v>3</v>
      </c>
      <c r="R31" s="7" t="s">
        <v>9</v>
      </c>
      <c r="S31" s="7" t="s">
        <v>7</v>
      </c>
      <c r="T31" s="7" t="s">
        <v>21</v>
      </c>
      <c r="U31" s="7" t="s">
        <v>22</v>
      </c>
      <c r="V31" s="7" t="s">
        <v>23</v>
      </c>
      <c r="W31" s="7" t="s">
        <v>13</v>
      </c>
      <c r="Y31" s="3" t="s">
        <v>3</v>
      </c>
      <c r="Z31" s="7" t="s">
        <v>9</v>
      </c>
      <c r="AA31" s="7" t="s">
        <v>7</v>
      </c>
      <c r="AB31" s="7" t="s">
        <v>21</v>
      </c>
      <c r="AC31" s="7" t="s">
        <v>22</v>
      </c>
      <c r="AD31" s="7" t="s">
        <v>23</v>
      </c>
      <c r="AE31" s="7" t="s">
        <v>13</v>
      </c>
      <c r="AG31" s="3" t="s">
        <v>3</v>
      </c>
      <c r="AH31" s="7" t="s">
        <v>9</v>
      </c>
      <c r="AI31" s="7" t="s">
        <v>7</v>
      </c>
      <c r="AJ31" s="7" t="s">
        <v>21</v>
      </c>
      <c r="AK31" s="7" t="s">
        <v>22</v>
      </c>
      <c r="AL31" s="7" t="s">
        <v>23</v>
      </c>
      <c r="AM31" s="7" t="s">
        <v>13</v>
      </c>
      <c r="AO31" s="3" t="s">
        <v>3</v>
      </c>
      <c r="AP31" s="7" t="s">
        <v>9</v>
      </c>
      <c r="AQ31" s="7" t="s">
        <v>7</v>
      </c>
      <c r="AR31" s="7" t="s">
        <v>21</v>
      </c>
      <c r="AS31" s="7" t="s">
        <v>22</v>
      </c>
      <c r="AT31" s="7" t="s">
        <v>23</v>
      </c>
      <c r="AU31" s="7" t="s">
        <v>13</v>
      </c>
      <c r="AW31" s="2" t="s">
        <v>20</v>
      </c>
      <c r="AX31" s="4"/>
      <c r="AY31" s="4"/>
      <c r="AZ31" s="4"/>
      <c r="BA31" s="4"/>
      <c r="BB31" s="4"/>
      <c r="BC31" s="4"/>
      <c r="BE31" s="2" t="s">
        <v>20</v>
      </c>
      <c r="BF31" s="4"/>
      <c r="BG31" s="4"/>
      <c r="BH31" s="4"/>
      <c r="BI31" s="4"/>
      <c r="BJ31" s="4"/>
      <c r="BK31" s="4"/>
    </row>
    <row r="32" spans="1:64" x14ac:dyDescent="0.35">
      <c r="A32" t="s">
        <v>47</v>
      </c>
      <c r="B32" s="4">
        <v>1</v>
      </c>
      <c r="C32" s="4">
        <v>20</v>
      </c>
      <c r="D32" s="4"/>
      <c r="E32" s="4"/>
      <c r="F32" s="4"/>
      <c r="G32" s="4"/>
      <c r="I32" t="s">
        <v>44</v>
      </c>
      <c r="J32" s="4"/>
      <c r="K32" s="4"/>
      <c r="L32" s="4">
        <v>1</v>
      </c>
      <c r="M32" s="4"/>
      <c r="N32" s="4"/>
      <c r="O32" s="4"/>
      <c r="Q32" t="s">
        <v>55</v>
      </c>
      <c r="R32" s="4"/>
      <c r="S32" s="4"/>
      <c r="T32" s="4">
        <v>1</v>
      </c>
      <c r="U32" s="4"/>
      <c r="V32" s="4"/>
      <c r="W32" s="4"/>
      <c r="Y32" t="s">
        <v>44</v>
      </c>
      <c r="Z32" s="4"/>
      <c r="AA32" s="4"/>
      <c r="AB32" s="4">
        <v>2</v>
      </c>
      <c r="AC32" s="4"/>
      <c r="AD32" s="4"/>
      <c r="AE32" s="4"/>
      <c r="AF32" t="s">
        <v>67</v>
      </c>
      <c r="AG32" t="s">
        <v>44</v>
      </c>
      <c r="AH32" s="4"/>
      <c r="AI32" s="4"/>
      <c r="AJ32" s="4">
        <v>1</v>
      </c>
      <c r="AK32" s="4"/>
      <c r="AL32" s="4"/>
      <c r="AM32" s="4"/>
      <c r="AP32" s="4"/>
      <c r="AQ32" s="4"/>
      <c r="AR32" s="4"/>
      <c r="AS32" s="4"/>
      <c r="AT32" s="4"/>
      <c r="AU32" s="4"/>
      <c r="AW32" s="3" t="s">
        <v>3</v>
      </c>
      <c r="AX32" s="7" t="s">
        <v>9</v>
      </c>
      <c r="AY32" s="7" t="s">
        <v>7</v>
      </c>
      <c r="AZ32" s="7" t="s">
        <v>21</v>
      </c>
      <c r="BA32" s="7" t="s">
        <v>22</v>
      </c>
      <c r="BB32" s="7" t="s">
        <v>23</v>
      </c>
      <c r="BC32" s="7" t="s">
        <v>13</v>
      </c>
      <c r="BE32" s="3" t="s">
        <v>3</v>
      </c>
      <c r="BF32" s="7" t="s">
        <v>9</v>
      </c>
      <c r="BG32" s="7" t="s">
        <v>7</v>
      </c>
      <c r="BH32" s="7" t="s">
        <v>21</v>
      </c>
      <c r="BI32" s="7" t="s">
        <v>22</v>
      </c>
      <c r="BJ32" s="7" t="s">
        <v>23</v>
      </c>
      <c r="BK32" s="7" t="s">
        <v>13</v>
      </c>
      <c r="BL32" s="7" t="s">
        <v>86</v>
      </c>
    </row>
    <row r="33" spans="1:64" x14ac:dyDescent="0.35">
      <c r="B33" s="4"/>
      <c r="C33" s="4"/>
      <c r="D33" s="4"/>
      <c r="E33" s="4"/>
      <c r="F33" s="4"/>
      <c r="G33" s="4"/>
      <c r="I33" t="s">
        <v>54</v>
      </c>
      <c r="J33" s="4"/>
      <c r="K33" s="4"/>
      <c r="L33" s="4"/>
      <c r="M33" s="4">
        <v>1</v>
      </c>
      <c r="N33" s="4"/>
      <c r="O33" s="4"/>
      <c r="Q33" t="s">
        <v>45</v>
      </c>
      <c r="R33" s="4"/>
      <c r="S33" s="4"/>
      <c r="T33" s="4"/>
      <c r="U33" s="4">
        <v>1</v>
      </c>
      <c r="V33" s="4"/>
      <c r="W33" s="4"/>
      <c r="Y33" t="s">
        <v>43</v>
      </c>
      <c r="Z33" s="4"/>
      <c r="AA33" s="4"/>
      <c r="AB33" s="4">
        <v>1</v>
      </c>
      <c r="AC33" s="4">
        <v>1</v>
      </c>
      <c r="AD33" s="4"/>
      <c r="AE33" s="4"/>
      <c r="AG33" t="s">
        <v>52</v>
      </c>
      <c r="AH33" s="4"/>
      <c r="AI33" s="4"/>
      <c r="AJ33" s="4">
        <v>1</v>
      </c>
      <c r="AK33" s="4"/>
      <c r="AL33" s="4"/>
      <c r="AM33" s="4"/>
      <c r="AP33" s="4"/>
      <c r="AQ33" s="4"/>
      <c r="AR33" s="4"/>
      <c r="AS33" s="4"/>
      <c r="AT33" s="4"/>
      <c r="AU33" s="4"/>
      <c r="AW33" t="s">
        <v>44</v>
      </c>
      <c r="AX33" s="4"/>
      <c r="AY33" s="4"/>
      <c r="AZ33" s="4">
        <v>1</v>
      </c>
      <c r="BA33" s="4"/>
      <c r="BB33" s="4"/>
      <c r="BC33" s="4"/>
      <c r="BE33" s="17" t="s">
        <v>44</v>
      </c>
      <c r="BF33" s="8"/>
      <c r="BG33" s="8"/>
      <c r="BH33" s="8"/>
      <c r="BI33" s="8"/>
      <c r="BJ33" s="8"/>
      <c r="BK33" s="8"/>
      <c r="BL33" s="8">
        <v>1</v>
      </c>
    </row>
    <row r="34" spans="1:64" x14ac:dyDescent="0.35">
      <c r="I34" t="s">
        <v>55</v>
      </c>
      <c r="J34" s="4"/>
      <c r="K34" s="4"/>
      <c r="L34" s="4">
        <v>1</v>
      </c>
      <c r="R34" s="4"/>
      <c r="S34" s="4"/>
      <c r="T34" s="4"/>
      <c r="Y34" t="s">
        <v>68</v>
      </c>
      <c r="Z34" s="4">
        <v>1</v>
      </c>
      <c r="AA34" s="4">
        <v>35</v>
      </c>
      <c r="AB34" s="4"/>
      <c r="AH34" s="4"/>
      <c r="AI34" s="4"/>
      <c r="AJ34" s="4"/>
      <c r="AP34" s="4"/>
      <c r="AQ34" s="4"/>
      <c r="AR34" s="4"/>
      <c r="AW34" t="s">
        <v>46</v>
      </c>
      <c r="AX34" s="4">
        <v>1</v>
      </c>
      <c r="AY34" s="4">
        <v>10</v>
      </c>
      <c r="AZ34" s="4"/>
      <c r="BA34" s="4"/>
      <c r="BB34" s="4"/>
      <c r="BC34" s="4"/>
      <c r="BE34" s="17" t="s">
        <v>43</v>
      </c>
      <c r="BF34" s="8">
        <v>1</v>
      </c>
      <c r="BG34" s="8">
        <v>0</v>
      </c>
      <c r="BH34" s="8"/>
      <c r="BI34" s="8">
        <v>1</v>
      </c>
      <c r="BJ34" s="8"/>
      <c r="BK34" s="8"/>
      <c r="BL34" s="8"/>
    </row>
    <row r="35" spans="1:64" x14ac:dyDescent="0.35">
      <c r="I35" t="s">
        <v>46</v>
      </c>
      <c r="J35" s="4">
        <v>1</v>
      </c>
      <c r="K35" s="4"/>
      <c r="L35" s="4"/>
      <c r="R35" s="4"/>
      <c r="S35" s="4"/>
      <c r="T35" s="4"/>
      <c r="Y35" t="s">
        <v>69</v>
      </c>
      <c r="Z35" s="4"/>
      <c r="AA35" s="4"/>
      <c r="AB35" s="4"/>
      <c r="AC35" s="4">
        <v>1</v>
      </c>
      <c r="AH35" s="4"/>
      <c r="AI35" s="4"/>
      <c r="AJ35" s="4"/>
      <c r="AK35" s="4"/>
      <c r="AP35" s="4"/>
      <c r="AQ35" s="4"/>
      <c r="AR35" s="4"/>
      <c r="AS35" s="4"/>
      <c r="AW35" t="s">
        <v>66</v>
      </c>
      <c r="AX35" s="4">
        <v>1</v>
      </c>
      <c r="AY35" s="4">
        <v>0</v>
      </c>
      <c r="AZ35" s="4"/>
      <c r="BA35" s="4"/>
      <c r="BB35" s="4"/>
      <c r="BC35" s="4"/>
      <c r="BE35" s="17" t="s">
        <v>87</v>
      </c>
      <c r="BF35" s="8">
        <v>1</v>
      </c>
      <c r="BG35" s="8">
        <v>10</v>
      </c>
      <c r="BH35" s="8"/>
      <c r="BI35" s="8"/>
      <c r="BJ35" s="8"/>
      <c r="BK35" s="8"/>
      <c r="BL35" s="8"/>
    </row>
    <row r="36" spans="1:64" x14ac:dyDescent="0.35">
      <c r="A36" s="9"/>
      <c r="B36" s="4"/>
      <c r="C36" s="4"/>
      <c r="D36" s="6"/>
      <c r="E36" s="4"/>
      <c r="F36" s="4"/>
      <c r="I36" s="9"/>
      <c r="J36" s="4"/>
      <c r="K36" s="4"/>
      <c r="L36" s="6"/>
      <c r="M36" s="4"/>
      <c r="N36" s="4"/>
      <c r="Q36" s="9"/>
      <c r="R36" s="4"/>
      <c r="S36" s="4"/>
      <c r="T36" s="6"/>
      <c r="U36" s="4"/>
      <c r="V36" s="4"/>
      <c r="Y36" s="9"/>
      <c r="Z36" s="4"/>
      <c r="AA36" s="4"/>
      <c r="AB36" s="6"/>
      <c r="AC36" s="4"/>
      <c r="AD36" s="4"/>
      <c r="AG36" s="9"/>
      <c r="AH36" s="4"/>
      <c r="AI36" s="4"/>
      <c r="AJ36" s="6"/>
      <c r="AK36" s="4"/>
      <c r="AL36" s="4"/>
      <c r="AO36" s="9"/>
      <c r="AP36" s="4"/>
      <c r="AQ36" s="4"/>
      <c r="AR36" s="6"/>
      <c r="AS36" s="4"/>
      <c r="AT36" s="4"/>
      <c r="AW36" t="s">
        <v>54</v>
      </c>
      <c r="AX36" s="4"/>
      <c r="AY36" s="4"/>
      <c r="AZ36" s="4"/>
      <c r="BA36" s="4">
        <v>1</v>
      </c>
      <c r="BB36" s="4"/>
      <c r="BC36" s="4">
        <v>1</v>
      </c>
      <c r="BE36" s="17" t="s">
        <v>88</v>
      </c>
      <c r="BF36" s="8"/>
      <c r="BG36" s="8"/>
      <c r="BH36" s="8"/>
      <c r="BI36" s="8">
        <v>1</v>
      </c>
      <c r="BJ36" s="8"/>
      <c r="BK36" s="8"/>
      <c r="BL36" s="8"/>
    </row>
    <row r="37" spans="1:64" x14ac:dyDescent="0.35">
      <c r="A37" s="3" t="s">
        <v>26</v>
      </c>
      <c r="B37" s="3"/>
      <c r="C37" s="3"/>
      <c r="D37" s="3"/>
      <c r="E37" s="3"/>
      <c r="F37" s="3"/>
      <c r="I37" s="3" t="s">
        <v>26</v>
      </c>
      <c r="J37" s="3"/>
      <c r="K37" s="3"/>
      <c r="L37" s="3"/>
      <c r="M37" s="3"/>
      <c r="N37" s="3"/>
      <c r="Q37" s="3" t="s">
        <v>26</v>
      </c>
      <c r="R37" s="3"/>
      <c r="S37" s="3"/>
      <c r="T37" s="3"/>
      <c r="U37" s="3"/>
      <c r="V37" s="3"/>
      <c r="Y37" s="3" t="s">
        <v>26</v>
      </c>
      <c r="Z37" s="3"/>
      <c r="AA37" s="3"/>
      <c r="AB37" s="3"/>
      <c r="AC37" s="3"/>
      <c r="AD37" s="3"/>
      <c r="AG37" s="3" t="s">
        <v>26</v>
      </c>
      <c r="AH37" s="3"/>
      <c r="AI37" s="3"/>
      <c r="AJ37" s="3"/>
      <c r="AK37" s="3"/>
      <c r="AL37" s="3"/>
      <c r="AO37" s="3" t="s">
        <v>26</v>
      </c>
      <c r="AP37" s="3"/>
      <c r="AQ37" s="3"/>
      <c r="AR37" s="3"/>
      <c r="AS37" s="3"/>
      <c r="AT37" s="3"/>
    </row>
    <row r="38" spans="1:64" x14ac:dyDescent="0.35">
      <c r="A38" s="3" t="s">
        <v>3</v>
      </c>
      <c r="B38" s="7" t="s">
        <v>27</v>
      </c>
      <c r="C38" s="7" t="s">
        <v>7</v>
      </c>
      <c r="D38" s="7" t="s">
        <v>11</v>
      </c>
      <c r="E38" s="7" t="s">
        <v>12</v>
      </c>
      <c r="F38" s="7" t="s">
        <v>13</v>
      </c>
      <c r="I38" s="3" t="s">
        <v>3</v>
      </c>
      <c r="J38" s="7" t="s">
        <v>27</v>
      </c>
      <c r="K38" s="7" t="s">
        <v>7</v>
      </c>
      <c r="L38" s="7" t="s">
        <v>11</v>
      </c>
      <c r="M38" s="7" t="s">
        <v>12</v>
      </c>
      <c r="N38" s="7" t="s">
        <v>13</v>
      </c>
      <c r="Q38" s="3" t="s">
        <v>3</v>
      </c>
      <c r="R38" s="7" t="s">
        <v>27</v>
      </c>
      <c r="S38" s="7" t="s">
        <v>7</v>
      </c>
      <c r="T38" s="7" t="s">
        <v>11</v>
      </c>
      <c r="U38" s="7" t="s">
        <v>12</v>
      </c>
      <c r="V38" s="7" t="s">
        <v>13</v>
      </c>
      <c r="Y38" s="3" t="s">
        <v>3</v>
      </c>
      <c r="Z38" s="7" t="s">
        <v>27</v>
      </c>
      <c r="AA38" s="7" t="s">
        <v>7</v>
      </c>
      <c r="AB38" s="7" t="s">
        <v>11</v>
      </c>
      <c r="AC38" s="7" t="s">
        <v>12</v>
      </c>
      <c r="AD38" s="7" t="s">
        <v>13</v>
      </c>
      <c r="AG38" s="3" t="s">
        <v>3</v>
      </c>
      <c r="AH38" s="7" t="s">
        <v>27</v>
      </c>
      <c r="AI38" s="7" t="s">
        <v>7</v>
      </c>
      <c r="AJ38" s="7" t="s">
        <v>11</v>
      </c>
      <c r="AK38" s="7" t="s">
        <v>12</v>
      </c>
      <c r="AL38" s="7" t="s">
        <v>13</v>
      </c>
      <c r="AO38" s="3" t="s">
        <v>3</v>
      </c>
      <c r="AP38" s="7" t="s">
        <v>27</v>
      </c>
      <c r="AQ38" s="7" t="s">
        <v>7</v>
      </c>
      <c r="AR38" s="7" t="s">
        <v>11</v>
      </c>
      <c r="AS38" s="7" t="s">
        <v>12</v>
      </c>
      <c r="AT38" s="7" t="s">
        <v>13</v>
      </c>
      <c r="AW38" s="3"/>
      <c r="AX38" s="3"/>
      <c r="AY38" s="3"/>
      <c r="AZ38" s="3"/>
      <c r="BA38" s="3"/>
      <c r="BB38" s="3"/>
      <c r="BE38" s="3"/>
      <c r="BF38" s="3"/>
      <c r="BG38" s="3"/>
      <c r="BH38" s="3"/>
      <c r="BI38" s="3"/>
      <c r="BJ38" s="3"/>
    </row>
    <row r="39" spans="1:64" x14ac:dyDescent="0.35">
      <c r="A39" s="9"/>
      <c r="B39" s="8"/>
      <c r="C39" s="8"/>
      <c r="D39" s="8"/>
      <c r="E39" s="8"/>
      <c r="F39" s="8"/>
      <c r="I39" s="9" t="s">
        <v>52</v>
      </c>
      <c r="J39" s="8">
        <v>1</v>
      </c>
      <c r="K39" s="8">
        <v>55</v>
      </c>
      <c r="L39" s="11">
        <f>K39/J39</f>
        <v>55</v>
      </c>
      <c r="M39" s="8">
        <v>55</v>
      </c>
      <c r="N39" s="8">
        <v>0</v>
      </c>
      <c r="Q39" s="9"/>
      <c r="R39" s="8"/>
      <c r="S39" s="8"/>
      <c r="T39" s="11"/>
      <c r="U39" s="8"/>
      <c r="V39" s="8"/>
      <c r="Y39" s="3"/>
      <c r="Z39" s="7"/>
      <c r="AA39" s="7"/>
      <c r="AB39" s="7"/>
      <c r="AC39" s="7"/>
      <c r="AD39" s="7"/>
      <c r="AG39" s="3"/>
      <c r="AH39" s="7"/>
      <c r="AI39" s="7"/>
      <c r="AJ39" s="7"/>
      <c r="AK39" s="7"/>
      <c r="AL39" s="7"/>
      <c r="AO39" s="3"/>
      <c r="AP39" s="7"/>
      <c r="AQ39" s="7"/>
      <c r="AR39" s="7"/>
      <c r="AS39" s="7"/>
      <c r="AT39" s="7"/>
      <c r="AW39" s="3"/>
      <c r="AX39" s="7"/>
      <c r="AY39" s="7"/>
      <c r="AZ39" s="7"/>
      <c r="BA39" s="7"/>
      <c r="BB39" s="7"/>
      <c r="BE39" s="3"/>
      <c r="BF39" s="7"/>
      <c r="BG39" s="7"/>
      <c r="BH39" s="7"/>
      <c r="BI39" s="7"/>
      <c r="BJ39" s="7"/>
    </row>
    <row r="40" spans="1:64" x14ac:dyDescent="0.35">
      <c r="A40" s="9"/>
      <c r="B40" s="8"/>
      <c r="C40" s="8"/>
      <c r="D40" s="8"/>
      <c r="E40" s="8"/>
      <c r="F40" s="8"/>
      <c r="I40" s="9" t="s">
        <v>45</v>
      </c>
      <c r="J40" s="8">
        <v>1</v>
      </c>
      <c r="K40" s="8">
        <v>20</v>
      </c>
      <c r="L40" s="11">
        <f>K40/J40</f>
        <v>20</v>
      </c>
      <c r="M40" s="8">
        <v>20</v>
      </c>
      <c r="N40" s="8">
        <v>0</v>
      </c>
      <c r="Q40" s="9"/>
      <c r="R40" s="8"/>
      <c r="S40" s="8"/>
      <c r="T40" s="11"/>
      <c r="U40" s="8"/>
      <c r="V40" s="8"/>
      <c r="Y40" s="9"/>
      <c r="Z40" s="4"/>
      <c r="AA40" s="4"/>
      <c r="AB40" s="6"/>
      <c r="AC40" s="4"/>
      <c r="AD40" s="4"/>
      <c r="AG40" s="9"/>
      <c r="AH40" s="4"/>
      <c r="AI40" s="4"/>
      <c r="AJ40" s="6"/>
      <c r="AK40" s="4"/>
      <c r="AL40" s="4"/>
      <c r="AO40" s="9"/>
      <c r="AP40" s="4"/>
      <c r="AQ40" s="4"/>
      <c r="AR40" s="6"/>
      <c r="AS40" s="4"/>
      <c r="AT40" s="4"/>
      <c r="AW40" s="9"/>
      <c r="AX40" s="4"/>
      <c r="AY40" s="4"/>
      <c r="AZ40" s="6"/>
      <c r="BA40" s="4"/>
      <c r="BB40" s="4"/>
      <c r="BF40" s="4"/>
      <c r="BG40" s="4"/>
      <c r="BH40" s="4"/>
      <c r="BI40" s="4"/>
      <c r="BJ40" s="4"/>
    </row>
    <row r="41" spans="1:64" x14ac:dyDescent="0.35">
      <c r="Q41" s="3"/>
      <c r="R41" s="3"/>
      <c r="S41" s="3"/>
      <c r="T41" s="3"/>
      <c r="U41" s="3"/>
      <c r="V41" s="3"/>
      <c r="Y41" s="9"/>
      <c r="Z41" s="8"/>
      <c r="AA41" s="8"/>
      <c r="AB41" s="11"/>
      <c r="AC41" s="8"/>
      <c r="AD41" s="8"/>
      <c r="AG41" s="9"/>
      <c r="AH41" s="4"/>
      <c r="AI41" s="4"/>
      <c r="AJ41" s="4"/>
      <c r="AK41" s="4"/>
      <c r="AL41" s="4"/>
      <c r="AO41" s="9"/>
      <c r="AP41" s="4"/>
      <c r="AQ41" s="4"/>
      <c r="AR41" s="4"/>
      <c r="AS41" s="4"/>
      <c r="AT41" s="4"/>
      <c r="AW41" s="3"/>
      <c r="BE41" s="9"/>
      <c r="BF41" s="4"/>
      <c r="BG41" s="4"/>
      <c r="BH41" s="4"/>
      <c r="BI41" s="4"/>
      <c r="BJ41" s="4"/>
    </row>
    <row r="42" spans="1:64" x14ac:dyDescent="0.35">
      <c r="Q42" s="3"/>
      <c r="R42" s="7"/>
      <c r="S42" s="7"/>
      <c r="T42" s="7"/>
      <c r="U42" s="7"/>
      <c r="V42" s="7"/>
      <c r="AG42" s="9"/>
      <c r="AH42" s="8"/>
      <c r="AI42" s="8"/>
      <c r="AJ42" s="11"/>
      <c r="AK42" s="8"/>
      <c r="AL42" s="8"/>
      <c r="AO42" s="3"/>
      <c r="AP42" s="7"/>
      <c r="AQ42" s="7"/>
      <c r="AR42" s="7"/>
      <c r="AS42" s="7"/>
      <c r="AT42" s="7"/>
      <c r="AW42" s="3"/>
      <c r="AX42" s="7"/>
      <c r="AY42" s="7"/>
      <c r="AZ42" s="7"/>
      <c r="BA42" s="7"/>
      <c r="BB42" s="7"/>
      <c r="BE42" s="3"/>
      <c r="BF42" s="7"/>
      <c r="BG42" s="7"/>
      <c r="BH42" s="7"/>
      <c r="BI42" s="7"/>
      <c r="BJ42" s="7"/>
    </row>
    <row r="43" spans="1:64" ht="15.5" x14ac:dyDescent="0.45">
      <c r="A43" s="20" t="s">
        <v>24</v>
      </c>
      <c r="B43" s="21"/>
      <c r="C43" s="21"/>
      <c r="D43" s="21"/>
      <c r="E43" s="21"/>
      <c r="F43" s="21"/>
      <c r="G43" s="21"/>
      <c r="H43" s="21"/>
      <c r="J43" s="20" t="s">
        <v>25</v>
      </c>
      <c r="K43" s="21"/>
      <c r="L43" s="21"/>
      <c r="M43" s="21"/>
      <c r="N43" s="21"/>
      <c r="Q43" s="9"/>
      <c r="R43" s="8"/>
      <c r="S43" s="8"/>
      <c r="T43" s="8"/>
      <c r="U43" s="8"/>
      <c r="V43" s="8"/>
      <c r="Y43" s="3"/>
      <c r="AG43" s="9"/>
      <c r="AH43" s="4"/>
      <c r="AI43" s="4"/>
      <c r="AJ43" s="4"/>
      <c r="AK43" s="4"/>
      <c r="AL43" s="4"/>
      <c r="AO43" s="9"/>
      <c r="AP43" s="4"/>
      <c r="AQ43" s="4"/>
      <c r="AR43" s="4"/>
      <c r="AS43" s="4"/>
      <c r="AT43" s="4"/>
      <c r="AX43" s="4"/>
      <c r="AY43" s="4"/>
      <c r="AZ43" s="4"/>
      <c r="BA43" s="4"/>
      <c r="BB43" s="4"/>
      <c r="BF43" s="4"/>
      <c r="BG43" s="4"/>
      <c r="BH43" s="4"/>
      <c r="BI43" s="4"/>
      <c r="BJ43" s="4"/>
    </row>
    <row r="44" spans="1:64" x14ac:dyDescent="0.35">
      <c r="Y44" s="3"/>
      <c r="Z44" s="7"/>
      <c r="AA44" s="7"/>
      <c r="AB44" s="7"/>
      <c r="AC44" s="7"/>
      <c r="AD44" s="7"/>
      <c r="AO44" s="9"/>
      <c r="AP44" s="4"/>
      <c r="AQ44" s="4"/>
      <c r="AR44" s="4"/>
      <c r="AS44" s="4"/>
      <c r="AT44" s="4"/>
      <c r="BF44" s="4"/>
      <c r="BG44" s="4"/>
      <c r="BH44" s="4"/>
      <c r="BI44" s="4"/>
      <c r="BJ44" s="4"/>
    </row>
    <row r="45" spans="1:64" ht="15.5" x14ac:dyDescent="0.35">
      <c r="A45" s="2" t="s">
        <v>2</v>
      </c>
      <c r="J45" s="3" t="s">
        <v>90</v>
      </c>
      <c r="K45" s="3"/>
      <c r="L45" s="3"/>
      <c r="M45" s="3"/>
      <c r="N45" s="3"/>
      <c r="Y45" s="9"/>
      <c r="Z45" s="4"/>
      <c r="AA45" s="4"/>
      <c r="AB45" s="4"/>
      <c r="AC45" s="4"/>
      <c r="AD45" s="4"/>
      <c r="AG45" s="3"/>
      <c r="AO45" s="9"/>
      <c r="AP45" s="8"/>
      <c r="AQ45" s="8"/>
      <c r="AR45" s="11"/>
      <c r="AS45" s="8"/>
      <c r="AT45" s="8"/>
    </row>
    <row r="46" spans="1:64" x14ac:dyDescent="0.35">
      <c r="A46" s="3" t="s">
        <v>3</v>
      </c>
      <c r="B46" s="7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12</v>
      </c>
      <c r="I46" s="7"/>
      <c r="J46" s="3" t="s">
        <v>91</v>
      </c>
      <c r="K46" s="3"/>
      <c r="L46" s="3"/>
      <c r="M46" s="3" t="s">
        <v>109</v>
      </c>
      <c r="N46" s="3"/>
      <c r="Y46" s="9"/>
      <c r="Z46" s="4"/>
      <c r="AA46" s="4"/>
      <c r="AB46" s="6"/>
      <c r="AC46" s="4"/>
      <c r="AD46" s="4"/>
      <c r="AG46" s="3"/>
      <c r="AH46" s="7"/>
      <c r="AI46" s="7"/>
      <c r="AJ46" s="7"/>
      <c r="AK46" s="7"/>
      <c r="AL46" s="7"/>
    </row>
    <row r="47" spans="1:64" x14ac:dyDescent="0.35">
      <c r="A47" t="s">
        <v>42</v>
      </c>
      <c r="B47" s="4">
        <f>B9+J9+R9+Z9+AH9+AP9+AX9+BF9</f>
        <v>53</v>
      </c>
      <c r="C47" s="4">
        <f>C9+K9+S9+AA9+AI9+AY9+BG9</f>
        <v>27</v>
      </c>
      <c r="D47" s="5">
        <f>C47/B47</f>
        <v>0.50943396226415094</v>
      </c>
      <c r="E47" s="4">
        <f>E9+M9+U9+AC9+AK9+BA9+BI9</f>
        <v>426</v>
      </c>
      <c r="F47" s="4">
        <f>F9+N9+V9+AD9+BB9</f>
        <v>6</v>
      </c>
      <c r="G47" s="4">
        <f>G9+AM9+AU9</f>
        <v>5</v>
      </c>
      <c r="H47" s="4">
        <v>44</v>
      </c>
      <c r="I47" s="4"/>
      <c r="J47" s="3" t="s">
        <v>92</v>
      </c>
      <c r="K47" s="3"/>
      <c r="L47" s="3"/>
      <c r="M47" s="3"/>
      <c r="N47" s="3"/>
      <c r="AO47" s="3"/>
      <c r="AW47" s="3"/>
      <c r="AX47" s="3"/>
      <c r="AY47" s="3"/>
      <c r="AZ47" s="3"/>
      <c r="BA47" s="3"/>
      <c r="BB47" s="3"/>
      <c r="BE47" s="3"/>
      <c r="BF47" s="3"/>
      <c r="BG47" s="3"/>
      <c r="BH47" s="3"/>
      <c r="BI47" s="3"/>
      <c r="BJ47" s="3"/>
    </row>
    <row r="48" spans="1:64" x14ac:dyDescent="0.35">
      <c r="A48" t="s">
        <v>51</v>
      </c>
      <c r="B48" s="4">
        <f>J10+R10</f>
        <v>2</v>
      </c>
      <c r="C48" s="4">
        <f>K10</f>
        <v>0</v>
      </c>
      <c r="D48" s="5">
        <f>C48/B48</f>
        <v>0</v>
      </c>
      <c r="E48" s="4">
        <f>M10</f>
        <v>0</v>
      </c>
      <c r="F48" s="4">
        <f>N10</f>
        <v>0</v>
      </c>
      <c r="G48" s="4">
        <f>O10+W10</f>
        <v>1</v>
      </c>
      <c r="H48" s="10">
        <v>0</v>
      </c>
      <c r="I48" s="4"/>
      <c r="J48" s="3" t="s">
        <v>93</v>
      </c>
      <c r="K48" s="3"/>
      <c r="L48" s="3"/>
      <c r="M48" s="3"/>
      <c r="N48" s="3"/>
      <c r="Y48" s="3"/>
      <c r="AG48" s="3"/>
      <c r="AO48" s="3"/>
      <c r="AP48" s="7"/>
      <c r="AQ48" s="7"/>
      <c r="AR48" s="7"/>
      <c r="AS48" s="7"/>
      <c r="AT48" s="7"/>
      <c r="AW48" s="3"/>
      <c r="AX48" s="7"/>
      <c r="AY48" s="7"/>
      <c r="AZ48" s="7"/>
      <c r="BA48" s="7"/>
      <c r="BB48" s="7"/>
      <c r="BE48" s="3"/>
      <c r="BF48" s="7"/>
      <c r="BG48" s="7"/>
      <c r="BH48" s="7"/>
      <c r="BI48" s="7"/>
      <c r="BJ48" s="7"/>
    </row>
    <row r="49" spans="1:62" x14ac:dyDescent="0.35">
      <c r="A49" t="s">
        <v>65</v>
      </c>
      <c r="B49" s="4">
        <f>AH10</f>
        <v>1</v>
      </c>
      <c r="C49" s="4">
        <f>AI10</f>
        <v>0</v>
      </c>
      <c r="D49" s="5">
        <f>C49/B49</f>
        <v>0</v>
      </c>
      <c r="E49" s="4">
        <f>AK10</f>
        <v>0</v>
      </c>
      <c r="F49" s="4">
        <f>AL10</f>
        <v>0</v>
      </c>
      <c r="G49" s="4">
        <f>AM10</f>
        <v>1</v>
      </c>
      <c r="H49" s="4">
        <v>0</v>
      </c>
      <c r="J49" s="3" t="s">
        <v>94</v>
      </c>
      <c r="K49" s="3"/>
      <c r="L49" s="3"/>
      <c r="M49" s="3" t="s">
        <v>77</v>
      </c>
      <c r="N49" s="3" t="s">
        <v>85</v>
      </c>
      <c r="Y49" s="3"/>
      <c r="Z49" s="7"/>
      <c r="AA49" s="7"/>
      <c r="AB49" s="7"/>
      <c r="AC49" s="7"/>
      <c r="AG49" s="3"/>
      <c r="AH49" s="7"/>
      <c r="AI49" s="7"/>
      <c r="AJ49" s="7"/>
      <c r="AK49" s="7"/>
      <c r="AX49" s="4"/>
      <c r="AY49" s="4"/>
      <c r="AZ49" s="4"/>
      <c r="BA49" s="4"/>
      <c r="BB49" s="4"/>
      <c r="BF49" s="4"/>
      <c r="BG49" s="4"/>
      <c r="BH49" s="4"/>
      <c r="BI49" s="4"/>
      <c r="BJ49" s="4"/>
    </row>
    <row r="50" spans="1:62" x14ac:dyDescent="0.35">
      <c r="J50" s="3" t="s">
        <v>79</v>
      </c>
      <c r="K50" s="3"/>
      <c r="L50" s="3"/>
      <c r="M50" s="3" t="s">
        <v>77</v>
      </c>
      <c r="N50" s="3" t="s">
        <v>80</v>
      </c>
      <c r="Z50" s="4"/>
      <c r="AA50" s="4"/>
      <c r="AB50" s="6"/>
      <c r="AC50" s="4"/>
      <c r="AH50" s="4"/>
      <c r="AI50" s="4"/>
      <c r="AJ50" s="6"/>
      <c r="AK50" s="4"/>
      <c r="AO50" s="3"/>
    </row>
    <row r="51" spans="1:62" ht="15.5" x14ac:dyDescent="0.35">
      <c r="A51" s="2" t="s">
        <v>10</v>
      </c>
      <c r="J51" s="3" t="s">
        <v>95</v>
      </c>
      <c r="K51" s="3"/>
      <c r="L51" s="3"/>
      <c r="M51" s="3"/>
      <c r="N51" s="3"/>
      <c r="AG51" s="9"/>
      <c r="AH51" s="4"/>
      <c r="AI51" s="4"/>
      <c r="AJ51" s="4"/>
      <c r="AK51" s="4"/>
      <c r="AO51" s="3"/>
      <c r="AP51" s="7"/>
      <c r="AQ51" s="7"/>
      <c r="AR51" s="7"/>
      <c r="AS51" s="7"/>
      <c r="AW51" s="3"/>
      <c r="AX51" s="3"/>
      <c r="AY51" s="3"/>
      <c r="AZ51" s="3"/>
      <c r="BA51" s="3"/>
      <c r="BE51" s="3"/>
      <c r="BF51" s="3"/>
      <c r="BG51" s="3"/>
      <c r="BH51" s="3"/>
      <c r="BI51" s="3"/>
    </row>
    <row r="52" spans="1:62" x14ac:dyDescent="0.35">
      <c r="A52" s="3" t="s">
        <v>3</v>
      </c>
      <c r="B52" s="7" t="s">
        <v>4</v>
      </c>
      <c r="C52" s="7" t="s">
        <v>7</v>
      </c>
      <c r="D52" s="7" t="s">
        <v>11</v>
      </c>
      <c r="E52" s="7" t="s">
        <v>12</v>
      </c>
      <c r="F52" s="7" t="s">
        <v>13</v>
      </c>
      <c r="J52" s="3" t="s">
        <v>96</v>
      </c>
      <c r="K52" s="3"/>
      <c r="L52" s="3"/>
      <c r="M52" s="3"/>
      <c r="N52" s="3"/>
      <c r="AO52" s="9"/>
      <c r="AP52" s="4"/>
      <c r="AQ52" s="4"/>
      <c r="AR52" s="6"/>
      <c r="AS52" s="4"/>
      <c r="AW52" s="3"/>
      <c r="AX52" s="7"/>
      <c r="AY52" s="7"/>
      <c r="AZ52" s="7"/>
      <c r="BA52" s="7"/>
      <c r="BE52" s="3"/>
      <c r="BF52" s="7"/>
      <c r="BG52" s="7"/>
      <c r="BH52" s="7"/>
      <c r="BI52" s="7"/>
    </row>
    <row r="53" spans="1:62" x14ac:dyDescent="0.35">
      <c r="A53" t="s">
        <v>43</v>
      </c>
      <c r="B53" s="4">
        <f>B14+J14+R14+Z14+AH14+AP15+AX14+BF14</f>
        <v>88</v>
      </c>
      <c r="C53" s="4">
        <f>C14+K14+S14+AA14+AI14+AQ15+AY14+BG14</f>
        <v>634</v>
      </c>
      <c r="D53" s="6">
        <f t="shared" ref="D53" si="0">C53/B53</f>
        <v>7.2045454545454541</v>
      </c>
      <c r="E53" s="4">
        <v>20</v>
      </c>
      <c r="F53" s="4">
        <f>F14+N14+AD14+BB14+BJ14</f>
        <v>7</v>
      </c>
      <c r="J53" s="3" t="s">
        <v>97</v>
      </c>
      <c r="K53" s="3"/>
      <c r="L53" s="3"/>
      <c r="M53" s="3"/>
      <c r="N53" s="3"/>
      <c r="AP53" s="4"/>
      <c r="AQ53" s="4"/>
      <c r="AR53" s="6"/>
      <c r="AS53" s="4"/>
      <c r="AX53" s="4"/>
      <c r="AY53" s="4"/>
      <c r="AZ53" s="6"/>
      <c r="BA53" s="4"/>
      <c r="BF53" s="4"/>
      <c r="BG53" s="4"/>
      <c r="BH53" s="6"/>
      <c r="BI53" s="4"/>
    </row>
    <row r="54" spans="1:62" x14ac:dyDescent="0.35">
      <c r="A54" t="s">
        <v>44</v>
      </c>
      <c r="B54" s="4">
        <f>B15+J15+R15+Z15+AH16+AP14+AX15+BF16</f>
        <v>48</v>
      </c>
      <c r="C54" s="4">
        <f>C15+K15+S15+AA15+AI16+AQ14+AY15+BG16</f>
        <v>448</v>
      </c>
      <c r="D54" s="6">
        <f>C54/B54</f>
        <v>9.3333333333333339</v>
      </c>
      <c r="E54" s="4">
        <v>80</v>
      </c>
      <c r="F54" s="4">
        <f>F15+N15+AD15+AT14+BJ16</f>
        <v>8</v>
      </c>
      <c r="AX54" s="4"/>
      <c r="AY54" s="4"/>
      <c r="AZ54" s="6"/>
      <c r="BA54" s="4"/>
      <c r="BF54" s="4"/>
      <c r="BG54" s="4"/>
      <c r="BH54" s="6"/>
      <c r="BI54" s="4"/>
    </row>
    <row r="55" spans="1:62" x14ac:dyDescent="0.35">
      <c r="A55" t="s">
        <v>42</v>
      </c>
      <c r="B55" s="4">
        <f>B16+J16+Z16+AH15+AP16+AX16+BF15</f>
        <v>34</v>
      </c>
      <c r="C55" s="4">
        <f>C16+K16+AA16+AI15+AQ16+AY16+BG15</f>
        <v>331</v>
      </c>
      <c r="D55" s="6">
        <f>C55/B55</f>
        <v>9.735294117647058</v>
      </c>
      <c r="E55" s="4">
        <v>45</v>
      </c>
      <c r="F55" s="4">
        <f>F16+N16+AD16+V16+BB16+BJ15</f>
        <v>8</v>
      </c>
    </row>
    <row r="56" spans="1:62" x14ac:dyDescent="0.35">
      <c r="A56" t="s">
        <v>52</v>
      </c>
      <c r="B56" s="4">
        <f>J17+R16+AP17+AX17+BF17</f>
        <v>17</v>
      </c>
      <c r="C56" s="4">
        <f>K17+S16+AQ17+AY17+BG17</f>
        <v>155</v>
      </c>
      <c r="D56" s="6">
        <f>C56/B56</f>
        <v>9.117647058823529</v>
      </c>
      <c r="E56" s="4">
        <v>25</v>
      </c>
      <c r="F56" s="4">
        <f>N17</f>
        <v>1</v>
      </c>
    </row>
    <row r="57" spans="1:62" x14ac:dyDescent="0.35">
      <c r="A57" t="s">
        <v>45</v>
      </c>
      <c r="B57" s="4">
        <f>J18+Z17</f>
        <v>6</v>
      </c>
      <c r="C57" s="4">
        <f>K18+AA17</f>
        <v>19</v>
      </c>
      <c r="D57" s="6">
        <f>C57/B57</f>
        <v>3.1666666666666665</v>
      </c>
      <c r="E57" s="4">
        <v>8</v>
      </c>
      <c r="F57" s="4">
        <f>N18</f>
        <v>1</v>
      </c>
    </row>
    <row r="58" spans="1:62" x14ac:dyDescent="0.35">
      <c r="A58" t="s">
        <v>65</v>
      </c>
      <c r="B58" s="4">
        <f>AH17</f>
        <v>3</v>
      </c>
      <c r="C58" s="4">
        <f>AI17</f>
        <v>-2</v>
      </c>
      <c r="D58" s="6">
        <f>C58/B58</f>
        <v>-0.66666666666666663</v>
      </c>
      <c r="E58" s="4">
        <v>1</v>
      </c>
      <c r="F58" s="4">
        <f>AL17</f>
        <v>0</v>
      </c>
    </row>
    <row r="60" spans="1:62" ht="15.5" x14ac:dyDescent="0.35">
      <c r="A60" s="2" t="s">
        <v>14</v>
      </c>
    </row>
    <row r="61" spans="1:62" x14ac:dyDescent="0.35">
      <c r="A61" s="3" t="s">
        <v>3</v>
      </c>
      <c r="B61" s="7" t="s">
        <v>15</v>
      </c>
      <c r="C61" s="7" t="s">
        <v>7</v>
      </c>
      <c r="D61" s="7" t="s">
        <v>11</v>
      </c>
      <c r="E61" s="7" t="s">
        <v>12</v>
      </c>
      <c r="F61" s="7" t="s">
        <v>13</v>
      </c>
    </row>
    <row r="62" spans="1:62" x14ac:dyDescent="0.35">
      <c r="A62" t="s">
        <v>53</v>
      </c>
      <c r="B62" s="4">
        <f>J22+R22+AH22+AX23+BF22</f>
        <v>9</v>
      </c>
      <c r="C62" s="4">
        <f>K22+S22+AI22+AY23+BG22</f>
        <v>127</v>
      </c>
      <c r="D62" s="6">
        <f t="shared" ref="D62:D68" si="1">C62/B62</f>
        <v>14.111111111111111</v>
      </c>
      <c r="E62" s="4">
        <v>44</v>
      </c>
      <c r="F62" s="4">
        <f>N22+BB23</f>
        <v>2</v>
      </c>
    </row>
    <row r="63" spans="1:62" x14ac:dyDescent="0.35">
      <c r="A63" t="s">
        <v>45</v>
      </c>
      <c r="B63" s="4">
        <f>B21+R25+Z22+BF23</f>
        <v>9</v>
      </c>
      <c r="C63" s="4">
        <f>C21+S25+AA22+BG23</f>
        <v>92</v>
      </c>
      <c r="D63" s="6">
        <f t="shared" si="1"/>
        <v>10.222222222222221</v>
      </c>
      <c r="E63" s="4">
        <v>20</v>
      </c>
      <c r="F63" s="4">
        <f>F21+V25+AD22</f>
        <v>2</v>
      </c>
    </row>
    <row r="64" spans="1:62" x14ac:dyDescent="0.35">
      <c r="A64" t="s">
        <v>52</v>
      </c>
      <c r="B64" s="4">
        <f>R24+AX22</f>
        <v>2</v>
      </c>
      <c r="C64" s="4">
        <f>S24+AY22</f>
        <v>72</v>
      </c>
      <c r="D64" s="6">
        <f>C64/B64</f>
        <v>36</v>
      </c>
      <c r="E64" s="4">
        <v>40</v>
      </c>
      <c r="F64" s="4">
        <f>V24</f>
        <v>0</v>
      </c>
    </row>
    <row r="65" spans="1:16" x14ac:dyDescent="0.35">
      <c r="A65" t="s">
        <v>44</v>
      </c>
      <c r="B65" s="4">
        <f>B23+R23</f>
        <v>2</v>
      </c>
      <c r="C65" s="4">
        <f>C23+S23</f>
        <v>55</v>
      </c>
      <c r="D65" s="6">
        <f>C65/B65</f>
        <v>27.5</v>
      </c>
      <c r="E65" s="4">
        <v>36</v>
      </c>
      <c r="F65" s="4">
        <f>F23+V23</f>
        <v>1</v>
      </c>
    </row>
    <row r="66" spans="1:16" x14ac:dyDescent="0.35">
      <c r="A66" t="s">
        <v>46</v>
      </c>
      <c r="B66" s="4">
        <f>B22</f>
        <v>1</v>
      </c>
      <c r="C66" s="4">
        <f>C22</f>
        <v>30</v>
      </c>
      <c r="D66" s="6">
        <f t="shared" si="1"/>
        <v>30</v>
      </c>
      <c r="E66" s="4">
        <v>30</v>
      </c>
      <c r="F66" s="4">
        <f>F22</f>
        <v>0</v>
      </c>
    </row>
    <row r="67" spans="1:16" x14ac:dyDescent="0.35">
      <c r="A67" t="s">
        <v>66</v>
      </c>
      <c r="B67" s="4">
        <f>Z23</f>
        <v>1</v>
      </c>
      <c r="C67" s="4">
        <f>AA23</f>
        <v>24</v>
      </c>
      <c r="D67" s="6">
        <f t="shared" si="1"/>
        <v>24</v>
      </c>
      <c r="E67" s="4">
        <v>24</v>
      </c>
      <c r="F67" s="4">
        <f>AD23</f>
        <v>1</v>
      </c>
    </row>
    <row r="68" spans="1:16" x14ac:dyDescent="0.35">
      <c r="A68" t="s">
        <v>65</v>
      </c>
      <c r="B68" s="4">
        <f>Z24</f>
        <v>1</v>
      </c>
      <c r="C68" s="4">
        <f>AA24</f>
        <v>13</v>
      </c>
      <c r="D68" s="6">
        <f t="shared" si="1"/>
        <v>13</v>
      </c>
      <c r="E68" s="4">
        <v>13</v>
      </c>
      <c r="F68" s="4">
        <f>AD24</f>
        <v>0</v>
      </c>
    </row>
    <row r="69" spans="1:16" x14ac:dyDescent="0.35">
      <c r="A69" t="s">
        <v>51</v>
      </c>
      <c r="B69" s="4">
        <f>BF24</f>
        <v>3</v>
      </c>
      <c r="C69" s="4">
        <f>BG24</f>
        <v>10</v>
      </c>
      <c r="D69" s="6">
        <f>C69/B69</f>
        <v>3.3333333333333335</v>
      </c>
      <c r="E69" s="4">
        <v>5</v>
      </c>
      <c r="F69" s="4">
        <v>0</v>
      </c>
    </row>
    <row r="72" spans="1:16" ht="15.5" x14ac:dyDescent="0.35">
      <c r="A72" s="2" t="s">
        <v>16</v>
      </c>
      <c r="G72" s="4"/>
      <c r="H72" s="4"/>
    </row>
    <row r="73" spans="1:16" x14ac:dyDescent="0.35">
      <c r="A73" s="3" t="s">
        <v>3</v>
      </c>
      <c r="B73" s="7" t="s">
        <v>17</v>
      </c>
      <c r="C73" s="7" t="s">
        <v>18</v>
      </c>
      <c r="D73" s="7" t="s">
        <v>19</v>
      </c>
      <c r="E73" s="4"/>
      <c r="F73" s="4"/>
      <c r="G73" s="4"/>
      <c r="H73" s="4"/>
    </row>
    <row r="74" spans="1:16" x14ac:dyDescent="0.35">
      <c r="A74" t="s">
        <v>45</v>
      </c>
      <c r="B74" s="4">
        <v>6</v>
      </c>
      <c r="C74" s="4">
        <v>2</v>
      </c>
      <c r="D74" s="5">
        <f>C74/B74</f>
        <v>0.33333333333333331</v>
      </c>
      <c r="E74" s="4"/>
      <c r="F74" s="12"/>
      <c r="G74" s="4"/>
      <c r="H74" s="4"/>
    </row>
    <row r="75" spans="1:16" x14ac:dyDescent="0.35">
      <c r="B75" s="4"/>
      <c r="C75" s="4"/>
      <c r="D75" s="4"/>
      <c r="E75" s="4"/>
      <c r="F75" s="4"/>
      <c r="G75" s="4"/>
      <c r="H75" s="4"/>
    </row>
    <row r="76" spans="1:16" ht="15.5" x14ac:dyDescent="0.35">
      <c r="A76" s="2" t="s">
        <v>20</v>
      </c>
      <c r="B76" s="4"/>
      <c r="C76" s="4"/>
      <c r="D76" s="4"/>
      <c r="E76" s="4"/>
      <c r="F76" s="4"/>
      <c r="H76" s="7"/>
    </row>
    <row r="77" spans="1:16" x14ac:dyDescent="0.35">
      <c r="A77" s="3" t="s">
        <v>3</v>
      </c>
      <c r="B77" s="7" t="s">
        <v>9</v>
      </c>
      <c r="C77" s="7" t="s">
        <v>7</v>
      </c>
      <c r="D77" s="7" t="s">
        <v>21</v>
      </c>
      <c r="E77" s="7" t="s">
        <v>22</v>
      </c>
      <c r="F77" s="7" t="s">
        <v>13</v>
      </c>
      <c r="G77" s="7" t="s">
        <v>23</v>
      </c>
      <c r="H77" s="7" t="s">
        <v>86</v>
      </c>
      <c r="J77" s="4"/>
      <c r="K77" s="4"/>
      <c r="L77" s="4"/>
      <c r="M77" s="4"/>
      <c r="N77" s="4"/>
      <c r="O77" s="4"/>
    </row>
    <row r="78" spans="1:16" x14ac:dyDescent="0.35">
      <c r="A78" t="s">
        <v>47</v>
      </c>
      <c r="B78" s="4">
        <v>1</v>
      </c>
      <c r="C78" s="4">
        <v>20</v>
      </c>
      <c r="D78" s="4"/>
      <c r="E78" s="4"/>
      <c r="F78" s="4"/>
      <c r="G78" s="4"/>
      <c r="H78" s="4"/>
      <c r="N78" s="4"/>
      <c r="O78" s="4"/>
    </row>
    <row r="79" spans="1:16" x14ac:dyDescent="0.35">
      <c r="A79" t="s">
        <v>44</v>
      </c>
      <c r="B79" s="4"/>
      <c r="C79" s="4"/>
      <c r="D79" s="4">
        <v>5</v>
      </c>
      <c r="E79" s="4"/>
      <c r="F79" s="4"/>
      <c r="G79" s="4"/>
      <c r="H79" s="4">
        <v>1</v>
      </c>
      <c r="I79" s="17"/>
      <c r="J79" s="8"/>
      <c r="K79" s="8"/>
      <c r="L79" s="8"/>
      <c r="M79" s="8"/>
      <c r="N79" s="8"/>
      <c r="O79" s="8"/>
      <c r="P79" s="8"/>
    </row>
    <row r="80" spans="1:16" x14ac:dyDescent="0.35">
      <c r="A80" t="s">
        <v>54</v>
      </c>
      <c r="B80" s="4"/>
      <c r="C80" s="4"/>
      <c r="D80" s="4"/>
      <c r="E80" s="4">
        <v>2</v>
      </c>
      <c r="F80" s="4">
        <v>1</v>
      </c>
      <c r="G80" s="4"/>
      <c r="I80" s="17"/>
      <c r="J80" s="8"/>
      <c r="K80" s="8"/>
      <c r="L80" s="8"/>
      <c r="M80" s="8"/>
      <c r="N80" s="8"/>
      <c r="O80" s="8"/>
      <c r="P80" s="8"/>
    </row>
    <row r="81" spans="1:16" x14ac:dyDescent="0.35">
      <c r="A81" t="s">
        <v>55</v>
      </c>
      <c r="B81" s="4"/>
      <c r="C81" s="4"/>
      <c r="D81" s="4">
        <v>2</v>
      </c>
      <c r="F81" s="4"/>
      <c r="G81" s="4"/>
      <c r="I81" s="17"/>
      <c r="J81" s="8"/>
      <c r="K81" s="8"/>
      <c r="L81" s="8"/>
      <c r="M81" s="8"/>
      <c r="N81" s="8"/>
      <c r="O81" s="8"/>
      <c r="P81" s="8"/>
    </row>
    <row r="82" spans="1:16" x14ac:dyDescent="0.35">
      <c r="A82" t="s">
        <v>46</v>
      </c>
      <c r="B82" s="4">
        <v>2</v>
      </c>
      <c r="C82" s="4">
        <v>10</v>
      </c>
      <c r="D82" s="4"/>
      <c r="F82" s="4"/>
      <c r="G82" s="4"/>
      <c r="I82" s="17"/>
      <c r="J82" s="8"/>
      <c r="K82" s="8"/>
      <c r="L82" s="8"/>
      <c r="M82" s="8"/>
      <c r="N82" s="8"/>
      <c r="O82" s="8"/>
      <c r="P82" s="8"/>
    </row>
    <row r="83" spans="1:16" x14ac:dyDescent="0.35">
      <c r="A83" t="s">
        <v>45</v>
      </c>
      <c r="B83" s="4"/>
      <c r="C83" s="4"/>
      <c r="D83" s="4"/>
      <c r="E83" s="4">
        <v>1</v>
      </c>
      <c r="F83" s="4"/>
      <c r="G83" s="4"/>
      <c r="H83" s="4"/>
    </row>
    <row r="84" spans="1:16" x14ac:dyDescent="0.35">
      <c r="A84" t="s">
        <v>43</v>
      </c>
      <c r="B84" s="4">
        <v>1</v>
      </c>
      <c r="C84" s="4">
        <v>0</v>
      </c>
      <c r="D84" s="4">
        <v>1</v>
      </c>
      <c r="E84" s="4">
        <v>2</v>
      </c>
      <c r="F84" s="4"/>
      <c r="G84" s="4"/>
      <c r="H84" s="4"/>
    </row>
    <row r="85" spans="1:16" x14ac:dyDescent="0.35">
      <c r="A85" t="s">
        <v>68</v>
      </c>
      <c r="B85" s="4">
        <v>1</v>
      </c>
      <c r="C85" s="4">
        <v>35</v>
      </c>
      <c r="D85" s="4"/>
      <c r="F85" s="4"/>
      <c r="G85" s="4"/>
      <c r="H85" s="4"/>
    </row>
    <row r="86" spans="1:16" x14ac:dyDescent="0.35">
      <c r="A86" t="s">
        <v>69</v>
      </c>
      <c r="B86" s="4"/>
      <c r="C86" s="4"/>
      <c r="D86" s="4"/>
      <c r="E86" s="4">
        <v>1</v>
      </c>
      <c r="F86" s="4"/>
      <c r="H86" s="4"/>
    </row>
    <row r="87" spans="1:16" x14ac:dyDescent="0.35">
      <c r="A87" t="s">
        <v>52</v>
      </c>
      <c r="D87" s="4">
        <v>1</v>
      </c>
      <c r="E87" s="4"/>
      <c r="H87" s="4"/>
    </row>
    <row r="88" spans="1:16" x14ac:dyDescent="0.35">
      <c r="A88" t="s">
        <v>66</v>
      </c>
      <c r="B88" s="4">
        <v>1</v>
      </c>
      <c r="C88" s="4">
        <v>0</v>
      </c>
    </row>
    <row r="89" spans="1:16" x14ac:dyDescent="0.35">
      <c r="A89" t="s">
        <v>87</v>
      </c>
      <c r="B89" s="4">
        <v>1</v>
      </c>
      <c r="C89" s="4">
        <v>10</v>
      </c>
      <c r="H89" s="4"/>
    </row>
    <row r="90" spans="1:16" x14ac:dyDescent="0.35">
      <c r="A90" t="s">
        <v>88</v>
      </c>
      <c r="E90" s="4">
        <v>1</v>
      </c>
      <c r="H90" s="4"/>
    </row>
    <row r="92" spans="1:16" ht="15.5" x14ac:dyDescent="0.35">
      <c r="A92" s="2" t="s">
        <v>26</v>
      </c>
    </row>
    <row r="93" spans="1:16" x14ac:dyDescent="0.35">
      <c r="A93" s="3" t="s">
        <v>3</v>
      </c>
      <c r="B93" s="7" t="s">
        <v>27</v>
      </c>
      <c r="C93" s="7" t="s">
        <v>7</v>
      </c>
      <c r="D93" s="7" t="s">
        <v>11</v>
      </c>
      <c r="E93" s="7" t="s">
        <v>12</v>
      </c>
      <c r="F93" s="7" t="s">
        <v>13</v>
      </c>
    </row>
    <row r="94" spans="1:16" x14ac:dyDescent="0.35">
      <c r="A94" t="s">
        <v>52</v>
      </c>
      <c r="B94" s="4">
        <f>J39</f>
        <v>1</v>
      </c>
      <c r="C94" s="4">
        <f>K39</f>
        <v>55</v>
      </c>
      <c r="D94" s="6">
        <f>C94/B94</f>
        <v>55</v>
      </c>
      <c r="E94" s="4">
        <v>55</v>
      </c>
      <c r="F94" s="4">
        <f>N39</f>
        <v>0</v>
      </c>
      <c r="H94" s="4"/>
    </row>
    <row r="95" spans="1:16" x14ac:dyDescent="0.35">
      <c r="A95" t="s">
        <v>45</v>
      </c>
      <c r="B95" s="4">
        <f>J40</f>
        <v>1</v>
      </c>
      <c r="C95" s="4">
        <f>K40</f>
        <v>20</v>
      </c>
      <c r="D95" s="6">
        <f>C95/B95</f>
        <v>20</v>
      </c>
      <c r="E95" s="4">
        <v>20</v>
      </c>
      <c r="F95" s="4">
        <f>N40</f>
        <v>0</v>
      </c>
    </row>
    <row r="96" spans="1:16" x14ac:dyDescent="0.35">
      <c r="A96" s="3"/>
      <c r="B96" s="7"/>
      <c r="C96" s="7"/>
      <c r="D96" s="7"/>
      <c r="E96" s="7"/>
      <c r="F96" s="7"/>
    </row>
    <row r="97" spans="1:8" x14ac:dyDescent="0.35">
      <c r="H97" s="4"/>
    </row>
    <row r="98" spans="1:8" x14ac:dyDescent="0.35">
      <c r="H98" s="4"/>
    </row>
    <row r="99" spans="1:8" x14ac:dyDescent="0.35">
      <c r="A99" s="3"/>
      <c r="B99" s="9"/>
      <c r="C99" s="9"/>
      <c r="D99" s="9"/>
      <c r="E99" s="9"/>
      <c r="F99" s="9"/>
      <c r="G99" s="4"/>
      <c r="H99" s="4"/>
    </row>
    <row r="100" spans="1:8" x14ac:dyDescent="0.35">
      <c r="A100" s="3"/>
      <c r="B100" s="7"/>
      <c r="C100" s="7"/>
      <c r="D100" s="7"/>
      <c r="E100" s="7"/>
      <c r="F100" s="7"/>
      <c r="G100" s="4"/>
      <c r="H100" s="4"/>
    </row>
    <row r="101" spans="1:8" x14ac:dyDescent="0.35">
      <c r="H101" s="4"/>
    </row>
    <row r="102" spans="1:8" x14ac:dyDescent="0.35">
      <c r="A102" s="9"/>
      <c r="B102" s="8"/>
      <c r="C102" s="8"/>
      <c r="D102" s="11"/>
      <c r="E102" s="8"/>
      <c r="F102" s="9"/>
      <c r="H102" s="4"/>
    </row>
    <row r="103" spans="1:8" x14ac:dyDescent="0.35">
      <c r="A103" s="3"/>
      <c r="B103" s="9"/>
      <c r="C103" s="9"/>
      <c r="D103" s="9"/>
      <c r="E103" s="9"/>
      <c r="F103" s="8"/>
      <c r="H103" s="4"/>
    </row>
    <row r="104" spans="1:8" x14ac:dyDescent="0.35">
      <c r="A104" s="3"/>
      <c r="B104" s="7"/>
      <c r="C104" s="7"/>
      <c r="D104" s="7"/>
      <c r="E104" s="7"/>
      <c r="F104" s="7"/>
    </row>
    <row r="105" spans="1:8" x14ac:dyDescent="0.35">
      <c r="F105" s="4"/>
    </row>
    <row r="106" spans="1:8" x14ac:dyDescent="0.35">
      <c r="F106" s="4"/>
    </row>
    <row r="107" spans="1:8" x14ac:dyDescent="0.35">
      <c r="F107" s="4"/>
    </row>
    <row r="108" spans="1:8" x14ac:dyDescent="0.35">
      <c r="F108" s="4"/>
    </row>
    <row r="116" spans="2:6" x14ac:dyDescent="0.35">
      <c r="F116" s="4"/>
    </row>
    <row r="117" spans="2:6" x14ac:dyDescent="0.35">
      <c r="F117" s="4"/>
    </row>
    <row r="118" spans="2:6" x14ac:dyDescent="0.35">
      <c r="F118" s="4"/>
    </row>
    <row r="122" spans="2:6" x14ac:dyDescent="0.35">
      <c r="B122" s="4"/>
      <c r="C122" s="4"/>
      <c r="D122" s="6"/>
      <c r="E122" s="4"/>
    </row>
    <row r="123" spans="2:6" x14ac:dyDescent="0.35">
      <c r="B123" s="4"/>
      <c r="C123" s="4"/>
      <c r="D123" s="6"/>
      <c r="E123" s="4"/>
    </row>
  </sheetData>
  <mergeCells count="10">
    <mergeCell ref="A43:H43"/>
    <mergeCell ref="J43:N43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2019-10-17T12:48:58Z</dcterms:modified>
</cp:coreProperties>
</file>