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bennett\Desktop\8th Grade US History\EN Football\EN Football 2017\"/>
    </mc:Choice>
  </mc:AlternateContent>
  <bookViews>
    <workbookView xWindow="0" yWindow="0" windowWidth="19200" windowHeight="6450"/>
  </bookViews>
  <sheets>
    <sheet name="8th Grade" sheetId="1" r:id="rId1"/>
    <sheet name="7th Grad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B106" i="1"/>
  <c r="C105" i="1"/>
  <c r="B105" i="1"/>
  <c r="B68" i="1"/>
  <c r="C65" i="1"/>
  <c r="B65" i="1"/>
  <c r="F64" i="1"/>
  <c r="C64" i="1"/>
  <c r="B64" i="1"/>
  <c r="C63" i="1"/>
  <c r="B63" i="1"/>
  <c r="C62" i="1"/>
  <c r="B62" i="1"/>
  <c r="C61" i="1"/>
  <c r="B61" i="1"/>
  <c r="C56" i="1"/>
  <c r="B56" i="1"/>
  <c r="C55" i="1"/>
  <c r="B55" i="1"/>
  <c r="C54" i="1"/>
  <c r="B54" i="1"/>
  <c r="C53" i="1"/>
  <c r="B53" i="1"/>
  <c r="C52" i="1"/>
  <c r="B52" i="1"/>
  <c r="G47" i="1"/>
  <c r="F47" i="1"/>
  <c r="E47" i="1"/>
  <c r="C47" i="1"/>
  <c r="B47" i="1"/>
  <c r="BH24" i="1"/>
  <c r="BH18" i="1"/>
  <c r="BH17" i="1"/>
  <c r="BH53" i="1"/>
  <c r="BH49" i="1"/>
  <c r="BH43" i="1"/>
  <c r="BH31" i="1"/>
  <c r="BH22" i="1"/>
  <c r="BH25" i="1"/>
  <c r="BH26" i="1"/>
  <c r="BH23" i="1"/>
  <c r="BH27" i="1"/>
  <c r="BH15" i="1"/>
  <c r="BH16" i="1"/>
  <c r="BH14" i="1"/>
  <c r="BH9" i="1"/>
  <c r="E45" i="2" l="1"/>
  <c r="D66" i="2"/>
  <c r="C66" i="2"/>
  <c r="B66" i="2"/>
  <c r="C61" i="2"/>
  <c r="B61" i="2"/>
  <c r="C56" i="2"/>
  <c r="B56" i="2"/>
  <c r="C55" i="2"/>
  <c r="B55" i="2"/>
  <c r="C54" i="2"/>
  <c r="B54" i="2"/>
  <c r="F53" i="2"/>
  <c r="C53" i="2"/>
  <c r="B53" i="2"/>
  <c r="F52" i="2"/>
  <c r="C52" i="2"/>
  <c r="B52" i="2"/>
  <c r="BH24" i="2"/>
  <c r="BH23" i="2"/>
  <c r="BH18" i="2"/>
  <c r="BH19" i="2"/>
  <c r="BH17" i="2"/>
  <c r="BH16" i="2"/>
  <c r="BH15" i="2"/>
  <c r="BH9" i="2"/>
  <c r="C65" i="2" l="1"/>
  <c r="B65" i="2"/>
  <c r="C64" i="2"/>
  <c r="B64" i="2"/>
  <c r="C63" i="2"/>
  <c r="B63" i="2"/>
  <c r="F61" i="2"/>
  <c r="C57" i="2"/>
  <c r="D57" i="2" s="1"/>
  <c r="B57" i="2"/>
  <c r="F45" i="2"/>
  <c r="C45" i="2"/>
  <c r="B45" i="2"/>
  <c r="AZ25" i="2"/>
  <c r="AZ23" i="2"/>
  <c r="AZ17" i="2"/>
  <c r="AZ24" i="2"/>
  <c r="AZ26" i="2"/>
  <c r="AZ19" i="2"/>
  <c r="AZ18" i="2"/>
  <c r="AZ16" i="2"/>
  <c r="AZ15" i="2"/>
  <c r="AZ9" i="2"/>
  <c r="C73" i="1"/>
  <c r="B73" i="1"/>
  <c r="F52" i="1"/>
  <c r="AZ43" i="1"/>
  <c r="AZ49" i="1"/>
  <c r="AZ54" i="1"/>
  <c r="AZ53" i="1"/>
  <c r="AZ31" i="1"/>
  <c r="AZ26" i="1"/>
  <c r="AZ24" i="1"/>
  <c r="AZ23" i="1"/>
  <c r="AZ22" i="1"/>
  <c r="AZ25" i="1"/>
  <c r="AZ16" i="1"/>
  <c r="AZ15" i="1"/>
  <c r="AZ14" i="1"/>
  <c r="AZ9" i="1"/>
  <c r="D48" i="1" l="1"/>
  <c r="AR10" i="1"/>
  <c r="D123" i="1"/>
  <c r="D108" i="1"/>
  <c r="C108" i="1"/>
  <c r="B108" i="1"/>
  <c r="C107" i="1"/>
  <c r="B107" i="1"/>
  <c r="C66" i="1"/>
  <c r="B66" i="1"/>
  <c r="F63" i="1"/>
  <c r="F62" i="1"/>
  <c r="F53" i="1"/>
  <c r="D112" i="1"/>
  <c r="AR26" i="1"/>
  <c r="AR52" i="1"/>
  <c r="AR53" i="1"/>
  <c r="AR44" i="1"/>
  <c r="AR43" i="1"/>
  <c r="AR45" i="1"/>
  <c r="AR31" i="1"/>
  <c r="AR23" i="1"/>
  <c r="AR24" i="1"/>
  <c r="AR25" i="1"/>
  <c r="AR27" i="1"/>
  <c r="AR22" i="1"/>
  <c r="AR15" i="1"/>
  <c r="AR16" i="1"/>
  <c r="AR14" i="1"/>
  <c r="AR9" i="1"/>
  <c r="D65" i="2"/>
  <c r="AR18" i="2"/>
  <c r="AR17" i="2"/>
  <c r="AR16" i="2"/>
  <c r="AR24" i="2"/>
  <c r="AR23" i="2"/>
  <c r="AR15" i="2"/>
  <c r="AR9" i="2"/>
  <c r="AJ51" i="1" l="1"/>
  <c r="D107" i="1"/>
  <c r="C67" i="1"/>
  <c r="B67" i="1"/>
  <c r="AJ43" i="1"/>
  <c r="AJ41" i="1"/>
  <c r="AJ50" i="1"/>
  <c r="AJ42" i="1"/>
  <c r="AJ31" i="1"/>
  <c r="AJ26" i="1"/>
  <c r="AJ25" i="1"/>
  <c r="AJ24" i="1"/>
  <c r="AJ23" i="1"/>
  <c r="AJ22" i="1"/>
  <c r="AJ16" i="1"/>
  <c r="AJ15" i="1"/>
  <c r="AJ14" i="1"/>
  <c r="AJ13" i="1"/>
  <c r="AJ9" i="1"/>
  <c r="D68" i="2" l="1"/>
  <c r="C68" i="2"/>
  <c r="B68" i="2"/>
  <c r="D56" i="2"/>
  <c r="G45" i="2"/>
  <c r="AJ19" i="2"/>
  <c r="AJ24" i="2"/>
  <c r="AJ18" i="2"/>
  <c r="AJ17" i="2"/>
  <c r="AJ16" i="2"/>
  <c r="AJ15" i="2"/>
  <c r="AJ9" i="2"/>
  <c r="D64" i="2" l="1"/>
  <c r="F63" i="2"/>
  <c r="D54" i="2"/>
  <c r="F55" i="2"/>
  <c r="D55" i="2"/>
  <c r="AB18" i="2"/>
  <c r="AB17" i="2"/>
  <c r="AB16" i="2"/>
  <c r="AB24" i="2"/>
  <c r="AB23" i="2"/>
  <c r="AB9" i="2"/>
  <c r="D122" i="1" l="1"/>
  <c r="D117" i="1"/>
  <c r="D116" i="1"/>
  <c r="F67" i="1"/>
  <c r="D67" i="1"/>
  <c r="C57" i="1"/>
  <c r="B57" i="1"/>
  <c r="F56" i="1"/>
  <c r="AB50" i="1"/>
  <c r="AB46" i="1"/>
  <c r="AB45" i="1"/>
  <c r="AB25" i="1"/>
  <c r="AB23" i="1"/>
  <c r="AB17" i="1"/>
  <c r="AB15" i="2" l="1"/>
  <c r="AB41" i="1"/>
  <c r="AB31" i="1"/>
  <c r="AB27" i="1"/>
  <c r="AB26" i="1"/>
  <c r="AB24" i="1"/>
  <c r="AB22" i="1"/>
  <c r="AB18" i="1"/>
  <c r="AB15" i="1"/>
  <c r="AB14" i="1"/>
  <c r="AB16" i="1"/>
  <c r="AB13" i="1"/>
  <c r="AB9" i="1"/>
  <c r="D67" i="2" l="1"/>
  <c r="C67" i="2"/>
  <c r="B67" i="2"/>
  <c r="C62" i="2"/>
  <c r="B62" i="2"/>
  <c r="E48" i="2"/>
  <c r="D48" i="2"/>
  <c r="C48" i="2"/>
  <c r="B48" i="2"/>
  <c r="F47" i="2"/>
  <c r="E47" i="2"/>
  <c r="C47" i="2"/>
  <c r="B47" i="2"/>
  <c r="C69" i="1" l="1"/>
  <c r="D69" i="1" s="1"/>
  <c r="B69" i="1"/>
  <c r="F57" i="1"/>
  <c r="D57" i="1"/>
  <c r="D56" i="1"/>
  <c r="F55" i="1"/>
  <c r="T27" i="1"/>
  <c r="T17" i="1"/>
  <c r="T23" i="2" l="1"/>
  <c r="T22" i="2"/>
  <c r="T21" i="2"/>
  <c r="T15" i="2"/>
  <c r="T10" i="2"/>
  <c r="T9" i="2"/>
  <c r="T43" i="1"/>
  <c r="T31" i="1"/>
  <c r="T26" i="1"/>
  <c r="T25" i="1"/>
  <c r="T24" i="1"/>
  <c r="T23" i="1"/>
  <c r="T22" i="1"/>
  <c r="T21" i="1"/>
  <c r="T16" i="1"/>
  <c r="T15" i="1"/>
  <c r="T14" i="1"/>
  <c r="T13" i="1"/>
  <c r="T9" i="1"/>
  <c r="G47" i="2" l="1"/>
  <c r="L23" i="2"/>
  <c r="L22" i="2"/>
  <c r="L21" i="2"/>
  <c r="L16" i="2"/>
  <c r="L15" i="2"/>
  <c r="L10" i="2"/>
  <c r="L9" i="2"/>
  <c r="F68" i="1" l="1"/>
  <c r="D68" i="1"/>
  <c r="D66" i="1"/>
  <c r="F54" i="1"/>
  <c r="D54" i="1"/>
  <c r="L27" i="1"/>
  <c r="L26" i="1"/>
  <c r="L16" i="1"/>
  <c r="L40" i="1"/>
  <c r="L39" i="1"/>
  <c r="L31" i="1"/>
  <c r="L25" i="1"/>
  <c r="L24" i="1"/>
  <c r="L23" i="1"/>
  <c r="L22" i="1"/>
  <c r="L21" i="1"/>
  <c r="L15" i="1"/>
  <c r="L14" i="1"/>
  <c r="L13" i="1"/>
  <c r="L9" i="1"/>
  <c r="F105" i="1" l="1"/>
  <c r="D105" i="1"/>
  <c r="F106" i="1"/>
  <c r="D106" i="1"/>
  <c r="D73" i="1"/>
  <c r="D64" i="1"/>
  <c r="D63" i="1"/>
  <c r="F65" i="1"/>
  <c r="D65" i="1"/>
  <c r="F61" i="1"/>
  <c r="D61" i="1"/>
  <c r="D62" i="1"/>
  <c r="D55" i="1"/>
  <c r="D52" i="1"/>
  <c r="D53" i="1"/>
  <c r="D47" i="1"/>
  <c r="D40" i="1"/>
  <c r="D39" i="1"/>
  <c r="D31" i="1"/>
  <c r="D25" i="1"/>
  <c r="D24" i="1"/>
  <c r="D23" i="1"/>
  <c r="D21" i="1"/>
  <c r="D22" i="1"/>
  <c r="D15" i="1"/>
  <c r="D14" i="1"/>
  <c r="D13" i="1"/>
  <c r="D9" i="1"/>
  <c r="D63" i="2"/>
  <c r="D62" i="2"/>
  <c r="D61" i="2"/>
  <c r="D53" i="2"/>
  <c r="D52" i="2"/>
  <c r="D47" i="2"/>
  <c r="G46" i="2"/>
  <c r="F46" i="2"/>
  <c r="E46" i="2"/>
  <c r="D46" i="2"/>
  <c r="C46" i="2"/>
  <c r="B46" i="2"/>
  <c r="D45" i="2"/>
  <c r="D23" i="2"/>
  <c r="D22" i="2"/>
  <c r="D21" i="2"/>
  <c r="D16" i="2"/>
  <c r="D15" i="2"/>
  <c r="D11" i="2"/>
  <c r="D10" i="2"/>
  <c r="D9" i="2"/>
</calcChain>
</file>

<file path=xl/sharedStrings.xml><?xml version="1.0" encoding="utf-8"?>
<sst xmlns="http://schemas.openxmlformats.org/spreadsheetml/2006/main" count="1144" uniqueCount="120">
  <si>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</si>
  <si>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</si>
  <si>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</si>
  <si>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</si>
  <si>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</si>
  <si>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</si>
  <si>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</si>
  <si>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</si>
  <si>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</si>
  <si>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</si>
  <si>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</si>
  <si>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</si>
  <si>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</si>
  <si>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</si>
  <si>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</si>
  <si>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</si>
  <si>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</si>
  <si>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</si>
  <si>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</si>
  <si>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</si>
  <si>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</si>
  <si>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</si>
  <si>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</si>
  <si>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</si>
  <si>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FF</t>
  </si>
  <si>
    <t>Season Statistics</t>
  </si>
  <si>
    <t>Team Statistics</t>
  </si>
  <si>
    <t>Rating</t>
  </si>
  <si>
    <t>Kick Returns</t>
  </si>
  <si>
    <t>#</t>
  </si>
  <si>
    <t>7th Grade</t>
  </si>
  <si>
    <t>ENMS Football 2017 Statistics</t>
  </si>
  <si>
    <t>Week 1: East Noble @ Angola (L, 39-26)</t>
  </si>
  <si>
    <t>T. Conley</t>
  </si>
  <si>
    <t>B. Ortiz</t>
  </si>
  <si>
    <t>B. Bowen-Heiniger</t>
  </si>
  <si>
    <t>D. Bentley</t>
  </si>
  <si>
    <t>H. Pfeiffer</t>
  </si>
  <si>
    <t>C. Miller</t>
  </si>
  <si>
    <t>D. Stinson</t>
  </si>
  <si>
    <t>R. Zolman</t>
  </si>
  <si>
    <t>D. Williams</t>
  </si>
  <si>
    <t>K. Carico</t>
  </si>
  <si>
    <t>B. Christian</t>
  </si>
  <si>
    <t>N. Munson</t>
  </si>
  <si>
    <t>Week 1: East Noble @ Angola (W, 34-20)</t>
  </si>
  <si>
    <t>1 fumble</t>
  </si>
  <si>
    <t>K. Malott</t>
  </si>
  <si>
    <t>Kickoffs</t>
  </si>
  <si>
    <t xml:space="preserve">D. Williams </t>
  </si>
  <si>
    <t>Week 2: East Noble vs Norwell (W, 22-8)</t>
  </si>
  <si>
    <t>A. Harman</t>
  </si>
  <si>
    <t>K. Sibert</t>
  </si>
  <si>
    <t>J. Ritchie</t>
  </si>
  <si>
    <t>Week 2: East Noble vs Norwell (L, 18-0)</t>
  </si>
  <si>
    <t>N. Rhoades</t>
  </si>
  <si>
    <t>Week 3: East Noble @ DeKalb (W, 34-14)</t>
  </si>
  <si>
    <t>Week 3: East Noble @ DeKalb (L, 20-13)</t>
  </si>
  <si>
    <t>A. Sprague</t>
  </si>
  <si>
    <t>C. Ernsberger</t>
  </si>
  <si>
    <t>W. Knafel</t>
  </si>
  <si>
    <t>N. Terry</t>
  </si>
  <si>
    <t>FL: 2</t>
  </si>
  <si>
    <t>Week 4: East Noble vs. New Haven (W, 44-0)</t>
  </si>
  <si>
    <t>Week 4: East Noble vs. New Haven (W, 28-0)</t>
  </si>
  <si>
    <t>Punt Returns</t>
  </si>
  <si>
    <t>Punts</t>
  </si>
  <si>
    <t>INT: 5</t>
  </si>
  <si>
    <t>C. Grawcock</t>
  </si>
  <si>
    <t>E. Brown</t>
  </si>
  <si>
    <t>J. Diehm</t>
  </si>
  <si>
    <t>J. Everson</t>
  </si>
  <si>
    <t>B. Juarez-Goelz</t>
  </si>
  <si>
    <t>T. Aumsbaugh</t>
  </si>
  <si>
    <t>T. Aumsbuagh</t>
  </si>
  <si>
    <t>Week 5: East Noble @ Leo (L, 26-14)</t>
  </si>
  <si>
    <t>Giveaways: 7</t>
  </si>
  <si>
    <t>Week 5: East Noble @ Leo (L, 25-0)</t>
  </si>
  <si>
    <t>Week 6: East Noble @ Indian Springs (W, 13-12)</t>
  </si>
  <si>
    <t>Week 6: East Noble @ Indian Springs (W, 38-16)</t>
  </si>
  <si>
    <t>FR: 8</t>
  </si>
  <si>
    <t>E. Nickles</t>
  </si>
  <si>
    <t>Week 7: East Noble vs. Riverview (W, 16-0)</t>
  </si>
  <si>
    <t>Takeaways: 17</t>
  </si>
  <si>
    <t>INT: 9</t>
  </si>
  <si>
    <t>Week 7: East Noble vs. Riverview (W, 13-6)</t>
  </si>
  <si>
    <t>Week 8: East Noble vs. Harding (W, 19-13)</t>
  </si>
  <si>
    <t>J. Bailey</t>
  </si>
  <si>
    <t>Record: 4-4</t>
  </si>
  <si>
    <t>NE8MS Record: 4-3</t>
  </si>
  <si>
    <t>Points Forced: 126</t>
  </si>
  <si>
    <t>Points Allowed: 134</t>
  </si>
  <si>
    <t>FR: 12</t>
  </si>
  <si>
    <t>Team Passing Yards: 359</t>
  </si>
  <si>
    <t>Team Rushing Yards: 1244</t>
  </si>
  <si>
    <t>Total Yards: 1603</t>
  </si>
  <si>
    <t>5th Place in NE8MS</t>
  </si>
  <si>
    <t>Week 8: East Noble @ Riverview (L, 18-6)</t>
  </si>
  <si>
    <t>Record: 6-2</t>
  </si>
  <si>
    <t>NE8MS Record: 5-2</t>
  </si>
  <si>
    <t>Points Forced: 194</t>
  </si>
  <si>
    <t>Points Allowed: 101</t>
  </si>
  <si>
    <t>Giveaways: 10</t>
  </si>
  <si>
    <t>INT: 3</t>
  </si>
  <si>
    <t>FL: 7</t>
  </si>
  <si>
    <t>Team Rushing Yards: 746</t>
  </si>
  <si>
    <t>Team Passing Yards: 1,082</t>
  </si>
  <si>
    <t>Total Yards: 1,828</t>
  </si>
  <si>
    <t>Tackles</t>
  </si>
  <si>
    <t>L. Harris</t>
  </si>
  <si>
    <t>B. Charles</t>
  </si>
  <si>
    <t>R. Coleman</t>
  </si>
  <si>
    <t>T. Green</t>
  </si>
  <si>
    <t>K. Combs</t>
  </si>
  <si>
    <t>A. Kiser</t>
  </si>
  <si>
    <t>T. Kline</t>
  </si>
  <si>
    <t>M. McDonald</t>
  </si>
  <si>
    <t>W. Petrie</t>
  </si>
  <si>
    <t>N. Richards</t>
  </si>
  <si>
    <t>A. DePew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</si>
</sst>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9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3"/>
  <sheetViews>
    <sheetView tabSelected="1" topLeftCell="A98" zoomScale="88" zoomScaleNormal="108" workbookViewId="0">
      <selection activeCell="E84" sqref="E84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2.90625" customWidth="1"/>
    <col min="26" max="27" width="8.7265625" customWidth="1" outlineLevel="1"/>
    <col min="33" max="33" width="13" customWidth="1"/>
    <col min="34" max="35" width="8.7265625" customWidth="1" outlineLevel="1"/>
    <col min="41" max="41" width="16.08984375" customWidth="1"/>
    <col min="49" max="49" width="12.453125" customWidth="1"/>
    <col min="57" max="57" width="12" customWidth="1"/>
  </cols>
  <sheetData>
    <row r="1" spans="1:63" s="1" customFormat="1" ht="21" x14ac:dyDescent="0.5">
      <c r="A1" s="1" t="s">
        <v>31</v>
      </c>
      <c r="H1" s="1" t="s">
        <v>0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19" t="s">
        <v>45</v>
      </c>
      <c r="B5" s="20"/>
      <c r="C5" s="20"/>
      <c r="D5" s="20"/>
      <c r="E5" s="20"/>
      <c r="F5" s="20"/>
      <c r="G5" s="20"/>
      <c r="I5" s="19" t="s">
        <v>50</v>
      </c>
      <c r="J5" s="20"/>
      <c r="K5" s="20"/>
      <c r="L5" s="20"/>
      <c r="M5" s="20"/>
      <c r="N5" s="20"/>
      <c r="O5" s="20"/>
      <c r="Q5" s="19" t="s">
        <v>56</v>
      </c>
      <c r="R5" s="20"/>
      <c r="S5" s="20"/>
      <c r="T5" s="20"/>
      <c r="U5" s="20"/>
      <c r="V5" s="20"/>
      <c r="W5" s="20"/>
      <c r="Y5" s="19" t="s">
        <v>63</v>
      </c>
      <c r="Z5" s="20"/>
      <c r="AA5" s="20"/>
      <c r="AB5" s="20"/>
      <c r="AC5" s="20"/>
      <c r="AD5" s="20"/>
      <c r="AE5" s="20"/>
      <c r="AG5" s="19" t="s">
        <v>77</v>
      </c>
      <c r="AH5" s="20"/>
      <c r="AI5" s="20"/>
      <c r="AJ5" s="20"/>
      <c r="AK5" s="20"/>
      <c r="AL5" s="20"/>
      <c r="AM5" s="20"/>
      <c r="AO5" s="19" t="s">
        <v>79</v>
      </c>
      <c r="AP5" s="20"/>
      <c r="AQ5" s="20"/>
      <c r="AR5" s="20"/>
      <c r="AS5" s="20"/>
      <c r="AT5" s="20"/>
      <c r="AU5" s="20"/>
      <c r="AW5" s="16" t="s">
        <v>82</v>
      </c>
      <c r="AX5" s="17"/>
      <c r="AY5" s="17"/>
      <c r="AZ5" s="17"/>
      <c r="BA5" s="17"/>
      <c r="BB5" s="17"/>
      <c r="BC5" s="17"/>
      <c r="BE5" s="16" t="s">
        <v>97</v>
      </c>
      <c r="BF5" s="17"/>
      <c r="BG5" s="17"/>
      <c r="BH5" s="17"/>
      <c r="BI5" s="17"/>
      <c r="BJ5" s="17"/>
      <c r="BK5" s="17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I8" s="3" t="s">
        <v>3</v>
      </c>
      <c r="J8" s="8" t="s">
        <v>4</v>
      </c>
      <c r="K8" s="8" t="s">
        <v>5</v>
      </c>
      <c r="L8" s="8" t="s">
        <v>6</v>
      </c>
      <c r="M8" s="8" t="s">
        <v>7</v>
      </c>
      <c r="N8" s="8" t="s">
        <v>8</v>
      </c>
      <c r="O8" s="8" t="s">
        <v>9</v>
      </c>
      <c r="Q8" s="3" t="s">
        <v>3</v>
      </c>
      <c r="R8" s="8" t="s">
        <v>4</v>
      </c>
      <c r="S8" s="8" t="s">
        <v>5</v>
      </c>
      <c r="T8" s="8" t="s">
        <v>6</v>
      </c>
      <c r="U8" s="8" t="s">
        <v>7</v>
      </c>
      <c r="V8" s="8" t="s">
        <v>8</v>
      </c>
      <c r="W8" s="8" t="s">
        <v>9</v>
      </c>
      <c r="Y8" s="3" t="s">
        <v>3</v>
      </c>
      <c r="Z8" s="8" t="s">
        <v>4</v>
      </c>
      <c r="AA8" s="8" t="s">
        <v>5</v>
      </c>
      <c r="AB8" s="8" t="s">
        <v>6</v>
      </c>
      <c r="AC8" s="8" t="s">
        <v>7</v>
      </c>
      <c r="AD8" s="8" t="s">
        <v>8</v>
      </c>
      <c r="AE8" s="8" t="s">
        <v>9</v>
      </c>
      <c r="AG8" s="3" t="s">
        <v>3</v>
      </c>
      <c r="AH8" s="8" t="s">
        <v>4</v>
      </c>
      <c r="AI8" s="8" t="s">
        <v>5</v>
      </c>
      <c r="AJ8" s="8" t="s">
        <v>6</v>
      </c>
      <c r="AK8" s="8" t="s">
        <v>7</v>
      </c>
      <c r="AL8" s="8" t="s">
        <v>8</v>
      </c>
      <c r="AM8" s="8" t="s">
        <v>9</v>
      </c>
      <c r="AO8" s="3" t="s">
        <v>3</v>
      </c>
      <c r="AP8" s="8" t="s">
        <v>4</v>
      </c>
      <c r="AQ8" s="8" t="s">
        <v>5</v>
      </c>
      <c r="AR8" s="8" t="s">
        <v>6</v>
      </c>
      <c r="AS8" s="8" t="s">
        <v>7</v>
      </c>
      <c r="AT8" s="8" t="s">
        <v>8</v>
      </c>
      <c r="AU8" s="8" t="s">
        <v>9</v>
      </c>
      <c r="AW8" s="3" t="s">
        <v>3</v>
      </c>
      <c r="AX8" s="8" t="s">
        <v>4</v>
      </c>
      <c r="AY8" s="8" t="s">
        <v>5</v>
      </c>
      <c r="AZ8" s="8" t="s">
        <v>6</v>
      </c>
      <c r="BA8" s="8" t="s">
        <v>7</v>
      </c>
      <c r="BB8" s="8" t="s">
        <v>8</v>
      </c>
      <c r="BC8" s="8" t="s">
        <v>9</v>
      </c>
      <c r="BE8" s="3" t="s">
        <v>3</v>
      </c>
      <c r="BF8" s="8" t="s">
        <v>4</v>
      </c>
      <c r="BG8" s="8" t="s">
        <v>5</v>
      </c>
      <c r="BH8" s="8" t="s">
        <v>6</v>
      </c>
      <c r="BI8" s="8" t="s">
        <v>7</v>
      </c>
      <c r="BJ8" s="8" t="s">
        <v>8</v>
      </c>
      <c r="BK8" s="8" t="s">
        <v>9</v>
      </c>
    </row>
    <row r="9" spans="1:63" ht="14.5" customHeight="1" x14ac:dyDescent="0.35">
      <c r="A9" t="s">
        <v>39</v>
      </c>
      <c r="B9" s="4">
        <v>12</v>
      </c>
      <c r="C9" s="4">
        <v>10</v>
      </c>
      <c r="D9" s="5">
        <f>C9/B9</f>
        <v>0.83333333333333337</v>
      </c>
      <c r="E9" s="4">
        <v>223</v>
      </c>
      <c r="F9" s="4">
        <v>3</v>
      </c>
      <c r="G9" s="4">
        <v>0</v>
      </c>
      <c r="I9" t="s">
        <v>39</v>
      </c>
      <c r="J9" s="4">
        <v>25</v>
      </c>
      <c r="K9" s="4">
        <v>15</v>
      </c>
      <c r="L9" s="5">
        <f>K9/J9</f>
        <v>0.6</v>
      </c>
      <c r="M9" s="4">
        <v>137</v>
      </c>
      <c r="N9" s="4">
        <v>1</v>
      </c>
      <c r="O9" s="4">
        <v>0</v>
      </c>
      <c r="Q9" t="s">
        <v>39</v>
      </c>
      <c r="R9" s="4">
        <v>15</v>
      </c>
      <c r="S9" s="4">
        <v>7</v>
      </c>
      <c r="T9" s="5">
        <f>S9/R9</f>
        <v>0.46666666666666667</v>
      </c>
      <c r="U9" s="4">
        <v>148</v>
      </c>
      <c r="V9" s="4">
        <v>2</v>
      </c>
      <c r="W9" s="4">
        <v>1</v>
      </c>
      <c r="Y9" t="s">
        <v>39</v>
      </c>
      <c r="Z9" s="4">
        <v>14</v>
      </c>
      <c r="AA9" s="4">
        <v>10</v>
      </c>
      <c r="AB9" s="5">
        <f>AA9/Z9</f>
        <v>0.7142857142857143</v>
      </c>
      <c r="AC9" s="4">
        <v>182</v>
      </c>
      <c r="AD9" s="4">
        <v>3</v>
      </c>
      <c r="AE9" s="4">
        <v>0</v>
      </c>
      <c r="AG9" t="s">
        <v>39</v>
      </c>
      <c r="AH9" s="4">
        <v>18</v>
      </c>
      <c r="AI9" s="4">
        <v>8</v>
      </c>
      <c r="AJ9" s="5">
        <f>AI9/AH9</f>
        <v>0.44444444444444442</v>
      </c>
      <c r="AK9" s="4">
        <v>95</v>
      </c>
      <c r="AL9" s="4">
        <v>0</v>
      </c>
      <c r="AM9" s="4">
        <v>1</v>
      </c>
      <c r="AO9" t="s">
        <v>39</v>
      </c>
      <c r="AP9" s="4">
        <v>20</v>
      </c>
      <c r="AQ9" s="4">
        <v>12</v>
      </c>
      <c r="AR9" s="5">
        <f>AQ9/AP9</f>
        <v>0.6</v>
      </c>
      <c r="AS9" s="4">
        <v>154</v>
      </c>
      <c r="AT9" s="4">
        <v>2</v>
      </c>
      <c r="AU9" s="4">
        <v>0</v>
      </c>
      <c r="AW9" t="s">
        <v>39</v>
      </c>
      <c r="AX9" s="4">
        <v>13</v>
      </c>
      <c r="AY9" s="4">
        <v>8</v>
      </c>
      <c r="AZ9" s="5">
        <f>AY9/AX9</f>
        <v>0.61538461538461542</v>
      </c>
      <c r="BA9" s="4">
        <v>56</v>
      </c>
      <c r="BB9" s="4">
        <v>0</v>
      </c>
      <c r="BC9" s="4">
        <v>0</v>
      </c>
      <c r="BE9" t="s">
        <v>39</v>
      </c>
      <c r="BF9" s="4">
        <v>17</v>
      </c>
      <c r="BG9" s="4">
        <v>9</v>
      </c>
      <c r="BH9" s="5">
        <f>BG9/BF9</f>
        <v>0.52941176470588236</v>
      </c>
      <c r="BI9" s="4">
        <v>87</v>
      </c>
      <c r="BJ9" s="4">
        <v>1</v>
      </c>
      <c r="BK9" s="4">
        <v>1</v>
      </c>
    </row>
    <row r="10" spans="1:63" ht="14.5" customHeight="1" x14ac:dyDescent="0.35">
      <c r="B10" s="4"/>
      <c r="C10" s="4"/>
      <c r="D10" s="4"/>
      <c r="E10" s="4"/>
      <c r="F10" s="4"/>
      <c r="G10" s="4"/>
      <c r="J10" s="4"/>
      <c r="K10" s="4"/>
      <c r="L10" s="4"/>
      <c r="M10" s="4"/>
      <c r="N10" s="4"/>
      <c r="O10" s="4"/>
      <c r="R10" s="4"/>
      <c r="S10" s="4"/>
      <c r="T10" s="4"/>
      <c r="U10" s="4"/>
      <c r="V10" s="4"/>
      <c r="W10" s="4"/>
      <c r="Z10" s="4"/>
      <c r="AA10" s="4"/>
      <c r="AB10" s="4"/>
      <c r="AC10" s="4"/>
      <c r="AD10" s="4"/>
      <c r="AE10" s="4"/>
      <c r="AH10" s="4"/>
      <c r="AI10" s="4"/>
      <c r="AJ10" s="4"/>
      <c r="AK10" s="4"/>
      <c r="AL10" s="4"/>
      <c r="AM10" s="4"/>
      <c r="AO10" t="s">
        <v>41</v>
      </c>
      <c r="AP10" s="4">
        <v>1</v>
      </c>
      <c r="AQ10" s="4">
        <v>0</v>
      </c>
      <c r="AR10" s="5">
        <f>AQ10/AP10</f>
        <v>0</v>
      </c>
      <c r="AS10" s="4">
        <v>0</v>
      </c>
      <c r="AT10" s="4">
        <v>0</v>
      </c>
      <c r="AU10" s="4">
        <v>0</v>
      </c>
      <c r="AX10" s="4"/>
      <c r="AY10" s="4"/>
      <c r="AZ10" s="4"/>
      <c r="BA10" s="4"/>
      <c r="BB10" s="4"/>
      <c r="BC10" s="4"/>
      <c r="BK10" s="4"/>
    </row>
    <row r="11" spans="1:63" ht="15.5" customHeight="1" x14ac:dyDescent="0.35">
      <c r="A11" s="2" t="s">
        <v>10</v>
      </c>
      <c r="B11" s="4"/>
      <c r="C11" s="4"/>
      <c r="D11" s="4"/>
      <c r="E11" s="4"/>
      <c r="F11" s="4"/>
      <c r="G11" s="4"/>
      <c r="I11" s="2" t="s">
        <v>10</v>
      </c>
      <c r="J11" s="4"/>
      <c r="K11" s="4"/>
      <c r="L11" s="4"/>
      <c r="M11" s="4"/>
      <c r="N11" s="4"/>
      <c r="O11" s="4"/>
      <c r="Q11" s="2" t="s">
        <v>10</v>
      </c>
      <c r="R11" s="4"/>
      <c r="S11" s="4"/>
      <c r="T11" s="4"/>
      <c r="U11" s="4"/>
      <c r="V11" s="4"/>
      <c r="W11" s="4"/>
      <c r="Y11" s="2" t="s">
        <v>10</v>
      </c>
      <c r="Z11" s="4"/>
      <c r="AA11" s="4"/>
      <c r="AB11" s="4"/>
      <c r="AC11" s="4"/>
      <c r="AD11" s="4"/>
      <c r="AE11" s="4"/>
      <c r="AG11" s="2" t="s">
        <v>10</v>
      </c>
      <c r="AH11" s="4"/>
      <c r="AI11" s="4"/>
      <c r="AJ11" s="4"/>
      <c r="AK11" s="4"/>
      <c r="AL11" s="4"/>
      <c r="AM11" s="4"/>
      <c r="AU11" s="4"/>
      <c r="AW11" s="2"/>
      <c r="AX11" s="4"/>
      <c r="AY11" s="4"/>
      <c r="AZ11" s="4"/>
      <c r="BA11" s="4"/>
      <c r="BB11" s="4"/>
      <c r="BC11" s="4"/>
      <c r="BE11" s="2"/>
      <c r="BF11" s="4"/>
      <c r="BG11" s="4"/>
      <c r="BH11" s="4"/>
      <c r="BI11" s="4"/>
      <c r="BJ11" s="4"/>
      <c r="BK11" s="4"/>
    </row>
    <row r="12" spans="1:63" ht="15.5" x14ac:dyDescent="0.35">
      <c r="A12" s="3" t="s">
        <v>3</v>
      </c>
      <c r="B12" s="8" t="s">
        <v>4</v>
      </c>
      <c r="C12" s="8" t="s">
        <v>7</v>
      </c>
      <c r="D12" s="8" t="s">
        <v>11</v>
      </c>
      <c r="E12" s="8" t="s">
        <v>12</v>
      </c>
      <c r="F12" s="8" t="s">
        <v>13</v>
      </c>
      <c r="G12" s="4"/>
      <c r="I12" s="3" t="s">
        <v>3</v>
      </c>
      <c r="J12" s="8" t="s">
        <v>4</v>
      </c>
      <c r="K12" s="8" t="s">
        <v>7</v>
      </c>
      <c r="L12" s="8" t="s">
        <v>11</v>
      </c>
      <c r="M12" s="8" t="s">
        <v>12</v>
      </c>
      <c r="N12" s="8" t="s">
        <v>13</v>
      </c>
      <c r="O12" s="4"/>
      <c r="Q12" s="3" t="s">
        <v>3</v>
      </c>
      <c r="R12" s="8" t="s">
        <v>4</v>
      </c>
      <c r="S12" s="8" t="s">
        <v>7</v>
      </c>
      <c r="T12" s="8" t="s">
        <v>11</v>
      </c>
      <c r="U12" s="8" t="s">
        <v>12</v>
      </c>
      <c r="V12" s="8" t="s">
        <v>13</v>
      </c>
      <c r="W12" s="4"/>
      <c r="Y12" s="3" t="s">
        <v>3</v>
      </c>
      <c r="Z12" s="8" t="s">
        <v>4</v>
      </c>
      <c r="AA12" s="8" t="s">
        <v>7</v>
      </c>
      <c r="AB12" s="8" t="s">
        <v>11</v>
      </c>
      <c r="AC12" s="8" t="s">
        <v>12</v>
      </c>
      <c r="AD12" s="8" t="s">
        <v>13</v>
      </c>
      <c r="AE12" s="4"/>
      <c r="AG12" s="3" t="s">
        <v>3</v>
      </c>
      <c r="AH12" s="8" t="s">
        <v>4</v>
      </c>
      <c r="AI12" s="8" t="s">
        <v>7</v>
      </c>
      <c r="AJ12" s="8" t="s">
        <v>11</v>
      </c>
      <c r="AK12" s="8" t="s">
        <v>12</v>
      </c>
      <c r="AL12" s="8" t="s">
        <v>13</v>
      </c>
      <c r="AM12" s="4"/>
      <c r="AO12" s="2" t="s">
        <v>10</v>
      </c>
      <c r="AP12" s="4"/>
      <c r="AQ12" s="4"/>
      <c r="AR12" s="4"/>
      <c r="AS12" s="4"/>
      <c r="AT12" s="4"/>
      <c r="AU12" s="4"/>
      <c r="AW12" s="3" t="s">
        <v>10</v>
      </c>
      <c r="AX12" s="4"/>
      <c r="AY12" s="4"/>
      <c r="AZ12" s="4"/>
      <c r="BA12" s="4"/>
      <c r="BB12" s="4"/>
      <c r="BC12" s="4"/>
      <c r="BE12" s="3" t="s">
        <v>10</v>
      </c>
      <c r="BF12" s="4"/>
      <c r="BG12" s="4"/>
      <c r="BH12" s="4"/>
      <c r="BI12" s="4"/>
      <c r="BJ12" s="4"/>
      <c r="BK12" s="4"/>
    </row>
    <row r="13" spans="1:63" x14ac:dyDescent="0.35">
      <c r="A13" t="s">
        <v>40</v>
      </c>
      <c r="B13" s="4">
        <v>7</v>
      </c>
      <c r="C13" s="4">
        <v>36</v>
      </c>
      <c r="D13" s="6">
        <f>C13/B13</f>
        <v>5.1428571428571432</v>
      </c>
      <c r="E13" s="4">
        <v>17</v>
      </c>
      <c r="F13" s="4">
        <v>1</v>
      </c>
      <c r="G13" s="4"/>
      <c r="I13" t="s">
        <v>41</v>
      </c>
      <c r="J13" s="4">
        <v>13</v>
      </c>
      <c r="K13" s="4">
        <v>76</v>
      </c>
      <c r="L13" s="6">
        <f>K13/J13</f>
        <v>5.8461538461538458</v>
      </c>
      <c r="M13" s="4">
        <v>17</v>
      </c>
      <c r="N13" s="4">
        <v>0</v>
      </c>
      <c r="O13" s="4"/>
      <c r="Q13" t="s">
        <v>41</v>
      </c>
      <c r="R13" s="4">
        <v>4</v>
      </c>
      <c r="S13" s="4">
        <v>35</v>
      </c>
      <c r="T13" s="6">
        <f>S13/R13</f>
        <v>8.75</v>
      </c>
      <c r="U13" s="4">
        <v>13</v>
      </c>
      <c r="V13" s="4">
        <v>1</v>
      </c>
      <c r="W13" s="4"/>
      <c r="Y13" t="s">
        <v>41</v>
      </c>
      <c r="Z13" s="4">
        <v>4</v>
      </c>
      <c r="AA13" s="4">
        <v>32</v>
      </c>
      <c r="AB13" s="6">
        <f t="shared" ref="AB13:AB18" si="0">AA13/Z13</f>
        <v>8</v>
      </c>
      <c r="AC13" s="4">
        <v>15</v>
      </c>
      <c r="AD13" s="4">
        <v>1</v>
      </c>
      <c r="AE13" s="4"/>
      <c r="AG13" t="s">
        <v>40</v>
      </c>
      <c r="AH13" s="4">
        <v>7</v>
      </c>
      <c r="AI13" s="4">
        <v>23</v>
      </c>
      <c r="AJ13" s="6">
        <f t="shared" ref="AJ13:AJ16" si="1">AI13/AH13</f>
        <v>3.2857142857142856</v>
      </c>
      <c r="AK13" s="4">
        <v>6</v>
      </c>
      <c r="AL13" s="4">
        <v>0</v>
      </c>
      <c r="AM13" s="4"/>
      <c r="AO13" s="3" t="s">
        <v>3</v>
      </c>
      <c r="AP13" s="8" t="s">
        <v>4</v>
      </c>
      <c r="AQ13" s="8" t="s">
        <v>7</v>
      </c>
      <c r="AR13" s="8" t="s">
        <v>11</v>
      </c>
      <c r="AS13" s="8" t="s">
        <v>12</v>
      </c>
      <c r="AT13" s="8" t="s">
        <v>13</v>
      </c>
      <c r="AU13" s="4"/>
      <c r="AW13" s="3" t="s">
        <v>3</v>
      </c>
      <c r="AX13" s="8" t="s">
        <v>4</v>
      </c>
      <c r="AY13" s="8" t="s">
        <v>7</v>
      </c>
      <c r="AZ13" s="15" t="s">
        <v>11</v>
      </c>
      <c r="BA13" s="8" t="s">
        <v>12</v>
      </c>
      <c r="BB13" s="8" t="s">
        <v>13</v>
      </c>
      <c r="BC13" s="4"/>
      <c r="BE13" s="3" t="s">
        <v>3</v>
      </c>
      <c r="BF13" s="8" t="s">
        <v>4</v>
      </c>
      <c r="BG13" s="8" t="s">
        <v>7</v>
      </c>
      <c r="BH13" s="15" t="s">
        <v>11</v>
      </c>
      <c r="BI13" s="8" t="s">
        <v>12</v>
      </c>
      <c r="BJ13" s="8" t="s">
        <v>13</v>
      </c>
      <c r="BK13" s="4"/>
    </row>
    <row r="14" spans="1:63" x14ac:dyDescent="0.35">
      <c r="A14" t="s">
        <v>41</v>
      </c>
      <c r="B14" s="4">
        <v>3</v>
      </c>
      <c r="C14" s="4">
        <v>-2</v>
      </c>
      <c r="D14" s="6">
        <f>C14/B14</f>
        <v>-0.66666666666666663</v>
      </c>
      <c r="E14" s="4">
        <v>1</v>
      </c>
      <c r="F14" s="4">
        <v>0</v>
      </c>
      <c r="G14" s="4" t="s">
        <v>46</v>
      </c>
      <c r="I14" t="s">
        <v>40</v>
      </c>
      <c r="J14" s="4">
        <v>3</v>
      </c>
      <c r="K14" s="4">
        <v>25</v>
      </c>
      <c r="L14" s="6">
        <f>K14/J14</f>
        <v>8.3333333333333339</v>
      </c>
      <c r="M14" s="4">
        <v>16</v>
      </c>
      <c r="N14" s="4">
        <v>1</v>
      </c>
      <c r="O14" s="4"/>
      <c r="Q14" t="s">
        <v>42</v>
      </c>
      <c r="R14" s="4">
        <v>7</v>
      </c>
      <c r="S14" s="4">
        <v>25</v>
      </c>
      <c r="T14" s="6">
        <f>S14/R14</f>
        <v>3.5714285714285716</v>
      </c>
      <c r="U14" s="4">
        <v>15</v>
      </c>
      <c r="V14" s="4">
        <v>1</v>
      </c>
      <c r="W14" s="4"/>
      <c r="Y14" t="s">
        <v>39</v>
      </c>
      <c r="Z14" s="4">
        <v>4</v>
      </c>
      <c r="AA14" s="4">
        <v>30</v>
      </c>
      <c r="AB14" s="6">
        <f t="shared" si="0"/>
        <v>7.5</v>
      </c>
      <c r="AC14" s="4">
        <v>10</v>
      </c>
      <c r="AD14" s="4">
        <v>0</v>
      </c>
      <c r="AE14" s="4"/>
      <c r="AG14" t="s">
        <v>39</v>
      </c>
      <c r="AH14" s="4">
        <v>6</v>
      </c>
      <c r="AI14" s="4">
        <v>8</v>
      </c>
      <c r="AJ14" s="6">
        <f t="shared" si="1"/>
        <v>1.3333333333333333</v>
      </c>
      <c r="AK14" s="4">
        <v>4</v>
      </c>
      <c r="AL14" s="4">
        <v>0</v>
      </c>
      <c r="AM14" s="4"/>
      <c r="AO14" t="s">
        <v>40</v>
      </c>
      <c r="AP14" s="4">
        <v>12</v>
      </c>
      <c r="AQ14" s="4">
        <v>50</v>
      </c>
      <c r="AR14" s="6">
        <f>AQ14/AP14</f>
        <v>4.166666666666667</v>
      </c>
      <c r="AS14" s="4">
        <v>21</v>
      </c>
      <c r="AT14" s="4">
        <v>2</v>
      </c>
      <c r="AU14" s="4"/>
      <c r="AW14" t="s">
        <v>41</v>
      </c>
      <c r="AX14" s="4">
        <v>11</v>
      </c>
      <c r="AY14" s="4">
        <v>149</v>
      </c>
      <c r="AZ14" s="6">
        <f>AY14/AX14</f>
        <v>13.545454545454545</v>
      </c>
      <c r="BA14" s="4">
        <v>56</v>
      </c>
      <c r="BB14" s="4">
        <v>2</v>
      </c>
      <c r="BC14" s="4"/>
      <c r="BE14" t="s">
        <v>41</v>
      </c>
      <c r="BF14" s="4">
        <v>9</v>
      </c>
      <c r="BG14" s="4">
        <v>40</v>
      </c>
      <c r="BH14" s="6">
        <f>BG14/BF14</f>
        <v>4.4444444444444446</v>
      </c>
      <c r="BI14" s="4">
        <v>26</v>
      </c>
      <c r="BJ14" s="4">
        <v>0</v>
      </c>
      <c r="BK14" s="4" t="s">
        <v>46</v>
      </c>
    </row>
    <row r="15" spans="1:63" x14ac:dyDescent="0.35">
      <c r="A15" t="s">
        <v>42</v>
      </c>
      <c r="B15" s="4">
        <v>1</v>
      </c>
      <c r="C15" s="4">
        <v>-3</v>
      </c>
      <c r="D15" s="6">
        <f>C15/B15</f>
        <v>-3</v>
      </c>
      <c r="E15" s="4">
        <v>-3</v>
      </c>
      <c r="F15" s="4">
        <v>0</v>
      </c>
      <c r="G15" s="4"/>
      <c r="I15" t="s">
        <v>42</v>
      </c>
      <c r="J15" s="4">
        <v>4</v>
      </c>
      <c r="K15" s="4">
        <v>14</v>
      </c>
      <c r="L15" s="6">
        <f>K15/J15</f>
        <v>3.5</v>
      </c>
      <c r="M15" s="4">
        <v>9</v>
      </c>
      <c r="N15" s="4">
        <v>0</v>
      </c>
      <c r="O15" s="4"/>
      <c r="Q15" t="s">
        <v>39</v>
      </c>
      <c r="R15" s="4">
        <v>4</v>
      </c>
      <c r="S15" s="4">
        <v>20</v>
      </c>
      <c r="T15" s="6">
        <f>S15/R15</f>
        <v>5</v>
      </c>
      <c r="U15" s="4">
        <v>13</v>
      </c>
      <c r="V15" s="4">
        <v>0</v>
      </c>
      <c r="W15" s="4" t="s">
        <v>46</v>
      </c>
      <c r="Y15" t="s">
        <v>47</v>
      </c>
      <c r="Z15" s="4">
        <v>1</v>
      </c>
      <c r="AA15" s="4">
        <v>15</v>
      </c>
      <c r="AB15" s="6">
        <f t="shared" si="0"/>
        <v>15</v>
      </c>
      <c r="AC15" s="4">
        <v>15</v>
      </c>
      <c r="AD15" s="4">
        <v>1</v>
      </c>
      <c r="AE15" s="4"/>
      <c r="AG15" t="s">
        <v>41</v>
      </c>
      <c r="AH15" s="4">
        <v>5</v>
      </c>
      <c r="AI15" s="4">
        <v>11</v>
      </c>
      <c r="AJ15" s="6">
        <f t="shared" si="1"/>
        <v>2.2000000000000002</v>
      </c>
      <c r="AK15" s="4">
        <v>8</v>
      </c>
      <c r="AL15" s="4">
        <v>0</v>
      </c>
      <c r="AM15" s="4"/>
      <c r="AO15" t="s">
        <v>41</v>
      </c>
      <c r="AP15" s="4">
        <v>7</v>
      </c>
      <c r="AQ15" s="4">
        <v>29</v>
      </c>
      <c r="AR15" s="6">
        <f>AQ15/AP15</f>
        <v>4.1428571428571432</v>
      </c>
      <c r="AS15" s="4">
        <v>7</v>
      </c>
      <c r="AT15" s="4">
        <v>1</v>
      </c>
      <c r="AU15" s="4"/>
      <c r="AW15" t="s">
        <v>40</v>
      </c>
      <c r="AX15" s="4">
        <v>4</v>
      </c>
      <c r="AY15" s="4">
        <v>11</v>
      </c>
      <c r="AZ15" s="6">
        <f>AY15/AX15</f>
        <v>2.75</v>
      </c>
      <c r="BA15" s="4">
        <v>5</v>
      </c>
      <c r="BB15" s="4">
        <v>0</v>
      </c>
      <c r="BC15" s="4"/>
      <c r="BE15" t="s">
        <v>39</v>
      </c>
      <c r="BF15" s="4">
        <v>5</v>
      </c>
      <c r="BG15" s="4">
        <v>31</v>
      </c>
      <c r="BH15" s="4">
        <f>BG15/BF15</f>
        <v>6.2</v>
      </c>
      <c r="BI15" s="4">
        <v>12</v>
      </c>
      <c r="BJ15" s="4">
        <v>0</v>
      </c>
      <c r="BK15" s="4"/>
    </row>
    <row r="16" spans="1:63" x14ac:dyDescent="0.35">
      <c r="B16" s="4"/>
      <c r="C16" s="4"/>
      <c r="D16" s="6"/>
      <c r="E16" s="4"/>
      <c r="F16" s="4"/>
      <c r="G16" s="4"/>
      <c r="I16" t="s">
        <v>39</v>
      </c>
      <c r="J16" s="4">
        <v>6</v>
      </c>
      <c r="K16" s="4">
        <v>-1</v>
      </c>
      <c r="L16" s="6">
        <f>K16/J16</f>
        <v>-0.16666666666666666</v>
      </c>
      <c r="M16" s="4">
        <v>6</v>
      </c>
      <c r="N16" s="4">
        <v>1</v>
      </c>
      <c r="O16" s="4"/>
      <c r="Q16" t="s">
        <v>47</v>
      </c>
      <c r="R16" s="4">
        <v>4</v>
      </c>
      <c r="S16" s="4">
        <v>20</v>
      </c>
      <c r="T16" s="6">
        <f>S16/R16</f>
        <v>5</v>
      </c>
      <c r="U16" s="4">
        <v>13</v>
      </c>
      <c r="V16" s="4">
        <v>1</v>
      </c>
      <c r="W16" s="4"/>
      <c r="Y16" t="s">
        <v>42</v>
      </c>
      <c r="Z16" s="4">
        <v>1</v>
      </c>
      <c r="AA16" s="4">
        <v>6</v>
      </c>
      <c r="AB16" s="6">
        <f t="shared" si="0"/>
        <v>6</v>
      </c>
      <c r="AC16" s="4">
        <v>6</v>
      </c>
      <c r="AD16" s="4">
        <v>0</v>
      </c>
      <c r="AE16" s="4"/>
      <c r="AG16" t="s">
        <v>42</v>
      </c>
      <c r="AH16" s="4">
        <v>2</v>
      </c>
      <c r="AI16" s="4">
        <v>10</v>
      </c>
      <c r="AJ16" s="6">
        <f t="shared" si="1"/>
        <v>5</v>
      </c>
      <c r="AK16" s="4">
        <v>9</v>
      </c>
      <c r="AL16" s="4">
        <v>0</v>
      </c>
      <c r="AM16" s="4"/>
      <c r="AO16" t="s">
        <v>39</v>
      </c>
      <c r="AP16" s="4">
        <v>3</v>
      </c>
      <c r="AQ16" s="4">
        <v>5</v>
      </c>
      <c r="AR16" s="6">
        <f>AQ16/AP16</f>
        <v>1.6666666666666667</v>
      </c>
      <c r="AS16" s="4">
        <v>4</v>
      </c>
      <c r="AT16" s="4">
        <v>0</v>
      </c>
      <c r="AU16" s="4"/>
      <c r="AW16" t="s">
        <v>39</v>
      </c>
      <c r="AX16" s="4">
        <v>2</v>
      </c>
      <c r="AY16" s="4">
        <v>2</v>
      </c>
      <c r="AZ16" s="4">
        <f>AY16/AX16</f>
        <v>1</v>
      </c>
      <c r="BA16" s="4">
        <v>8</v>
      </c>
      <c r="BB16" s="4">
        <v>0</v>
      </c>
      <c r="BC16" s="4"/>
      <c r="BE16" t="s">
        <v>40</v>
      </c>
      <c r="BF16" s="4">
        <v>5</v>
      </c>
      <c r="BG16" s="4">
        <v>26</v>
      </c>
      <c r="BH16" s="6">
        <f>BG16/BF16</f>
        <v>5.2</v>
      </c>
      <c r="BI16" s="4">
        <v>15</v>
      </c>
      <c r="BJ16" s="4">
        <v>0</v>
      </c>
      <c r="BK16" s="4" t="s">
        <v>46</v>
      </c>
    </row>
    <row r="17" spans="1:63" x14ac:dyDescent="0.35">
      <c r="B17" s="4"/>
      <c r="C17" s="4"/>
      <c r="D17" s="4"/>
      <c r="E17" s="4"/>
      <c r="F17" s="4"/>
      <c r="G17" s="4"/>
      <c r="J17" s="4"/>
      <c r="K17" s="4"/>
      <c r="L17" s="4"/>
      <c r="M17" s="4"/>
      <c r="N17" s="4"/>
      <c r="O17" s="4"/>
      <c r="Q17" t="s">
        <v>55</v>
      </c>
      <c r="R17" s="4">
        <v>3</v>
      </c>
      <c r="S17" s="4">
        <v>11</v>
      </c>
      <c r="T17" s="6">
        <f>S17/R17</f>
        <v>3.6666666666666665</v>
      </c>
      <c r="U17" s="4">
        <v>7</v>
      </c>
      <c r="V17" s="4">
        <v>0</v>
      </c>
      <c r="W17" s="4"/>
      <c r="Y17" t="s">
        <v>40</v>
      </c>
      <c r="Z17" s="4">
        <v>1</v>
      </c>
      <c r="AA17" s="4">
        <v>3</v>
      </c>
      <c r="AB17" s="6">
        <f t="shared" si="0"/>
        <v>3</v>
      </c>
      <c r="AC17" s="4">
        <v>3</v>
      </c>
      <c r="AD17" s="4">
        <v>0</v>
      </c>
      <c r="AE17" s="4"/>
      <c r="AH17" s="4"/>
      <c r="AI17" s="4"/>
      <c r="AJ17" s="6"/>
      <c r="AK17" s="4"/>
      <c r="AL17" s="4"/>
      <c r="AM17" s="4"/>
      <c r="AP17" s="4"/>
      <c r="AQ17" s="4"/>
      <c r="AR17" s="6"/>
      <c r="AS17" s="4"/>
      <c r="AT17" s="4"/>
      <c r="AU17" s="4"/>
      <c r="AX17" s="4"/>
      <c r="AY17" s="4"/>
      <c r="AZ17" s="4"/>
      <c r="BA17" s="4"/>
      <c r="BB17" s="4"/>
      <c r="BC17" s="4"/>
      <c r="BE17" t="s">
        <v>42</v>
      </c>
      <c r="BF17" s="4">
        <v>2</v>
      </c>
      <c r="BG17" s="4">
        <v>5</v>
      </c>
      <c r="BH17" s="4">
        <f>BG17/BF17</f>
        <v>2.5</v>
      </c>
      <c r="BI17" s="4">
        <v>4</v>
      </c>
      <c r="BJ17" s="4">
        <v>0</v>
      </c>
      <c r="BK17" s="4"/>
    </row>
    <row r="18" spans="1:63" x14ac:dyDescent="0.35">
      <c r="B18" s="4"/>
      <c r="C18" s="4"/>
      <c r="D18" s="4"/>
      <c r="E18" s="4"/>
      <c r="F18" s="4"/>
      <c r="G18" s="4"/>
      <c r="J18" s="4"/>
      <c r="K18" s="4"/>
      <c r="L18" s="4"/>
      <c r="M18" s="4"/>
      <c r="N18" s="4"/>
      <c r="O18" s="4"/>
      <c r="R18" s="4"/>
      <c r="S18" s="4"/>
      <c r="T18" s="4"/>
      <c r="U18" s="4"/>
      <c r="V18" s="4"/>
      <c r="W18" s="4"/>
      <c r="Y18" t="s">
        <v>55</v>
      </c>
      <c r="Z18" s="4">
        <v>1</v>
      </c>
      <c r="AA18" s="4">
        <v>2</v>
      </c>
      <c r="AB18" s="6">
        <f t="shared" si="0"/>
        <v>2</v>
      </c>
      <c r="AC18" s="4">
        <v>2</v>
      </c>
      <c r="AD18" s="4">
        <v>0</v>
      </c>
      <c r="AE18" s="4"/>
      <c r="AH18" s="4"/>
      <c r="AI18" s="4"/>
      <c r="AJ18" s="6"/>
      <c r="AK18" s="4"/>
      <c r="AL18" s="4"/>
      <c r="AM18" s="4"/>
      <c r="AP18" s="4"/>
      <c r="AQ18" s="4"/>
      <c r="AR18" s="6"/>
      <c r="AS18" s="4"/>
      <c r="AT18" s="4"/>
      <c r="AU18" s="4"/>
      <c r="AX18" s="4"/>
      <c r="AY18" s="4"/>
      <c r="AZ18" s="4"/>
      <c r="BA18" s="4"/>
      <c r="BB18" s="4"/>
      <c r="BC18" s="4"/>
      <c r="BE18" t="s">
        <v>47</v>
      </c>
      <c r="BF18" s="4">
        <v>1</v>
      </c>
      <c r="BG18" s="4">
        <v>2</v>
      </c>
      <c r="BH18" s="4">
        <f>BG18/BF18</f>
        <v>2</v>
      </c>
      <c r="BI18" s="4">
        <v>2</v>
      </c>
      <c r="BJ18" s="4">
        <v>0</v>
      </c>
      <c r="BK18" s="4"/>
    </row>
    <row r="19" spans="1:63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AE19" s="4"/>
      <c r="AM19" s="4"/>
      <c r="AU19" s="4"/>
      <c r="AW19" s="3"/>
      <c r="AX19" s="4"/>
      <c r="AY19" s="4"/>
      <c r="AZ19" s="4"/>
      <c r="BA19" s="4"/>
      <c r="BB19" s="4"/>
      <c r="BC19" s="4"/>
      <c r="BE19" s="3"/>
      <c r="BF19" s="4"/>
      <c r="BG19" s="4"/>
      <c r="BH19" s="4"/>
      <c r="BI19" s="4"/>
      <c r="BJ19" s="4"/>
      <c r="BK19" s="4"/>
    </row>
    <row r="20" spans="1:63" ht="15.5" x14ac:dyDescent="0.35">
      <c r="A20" s="3" t="s">
        <v>3</v>
      </c>
      <c r="B20" s="8" t="s">
        <v>15</v>
      </c>
      <c r="C20" s="8" t="s">
        <v>7</v>
      </c>
      <c r="D20" s="8" t="s">
        <v>11</v>
      </c>
      <c r="E20" s="8" t="s">
        <v>12</v>
      </c>
      <c r="F20" s="8" t="s">
        <v>13</v>
      </c>
      <c r="G20" s="4"/>
      <c r="I20" s="3" t="s">
        <v>3</v>
      </c>
      <c r="J20" s="8" t="s">
        <v>15</v>
      </c>
      <c r="K20" s="8" t="s">
        <v>7</v>
      </c>
      <c r="L20" s="8" t="s">
        <v>11</v>
      </c>
      <c r="M20" s="8" t="s">
        <v>12</v>
      </c>
      <c r="N20" s="8" t="s">
        <v>13</v>
      </c>
      <c r="O20" s="4"/>
      <c r="Q20" s="3" t="s">
        <v>3</v>
      </c>
      <c r="R20" s="8" t="s">
        <v>15</v>
      </c>
      <c r="S20" s="8" t="s">
        <v>7</v>
      </c>
      <c r="T20" s="8" t="s">
        <v>11</v>
      </c>
      <c r="U20" s="8" t="s">
        <v>12</v>
      </c>
      <c r="V20" s="8" t="s">
        <v>13</v>
      </c>
      <c r="W20" s="4"/>
      <c r="Y20" s="2" t="s">
        <v>14</v>
      </c>
      <c r="Z20" s="4"/>
      <c r="AA20" s="4"/>
      <c r="AB20" s="4"/>
      <c r="AC20" s="4"/>
      <c r="AD20" s="4"/>
      <c r="AE20" s="4"/>
      <c r="AG20" s="2" t="s">
        <v>14</v>
      </c>
      <c r="AH20" s="4"/>
      <c r="AI20" s="4"/>
      <c r="AJ20" s="4"/>
      <c r="AK20" s="4"/>
      <c r="AL20" s="4"/>
      <c r="AM20" s="4"/>
      <c r="AO20" s="2" t="s">
        <v>14</v>
      </c>
      <c r="AP20" s="4"/>
      <c r="AQ20" s="4"/>
      <c r="AR20" s="4"/>
      <c r="AS20" s="4"/>
      <c r="AT20" s="4"/>
      <c r="AU20" s="4"/>
      <c r="AW20" s="3" t="s">
        <v>14</v>
      </c>
      <c r="AX20" s="4"/>
      <c r="AY20" s="4"/>
      <c r="AZ20" s="4"/>
      <c r="BA20" s="4"/>
      <c r="BB20" s="4"/>
      <c r="BC20" s="4"/>
      <c r="BE20" s="3" t="s">
        <v>14</v>
      </c>
      <c r="BF20" s="4"/>
      <c r="BG20" s="4"/>
      <c r="BH20" s="4"/>
      <c r="BI20" s="4"/>
      <c r="BJ20" s="4"/>
      <c r="BK20" s="4"/>
    </row>
    <row r="21" spans="1:63" x14ac:dyDescent="0.35">
      <c r="A21" t="s">
        <v>43</v>
      </c>
      <c r="B21" s="4">
        <v>4</v>
      </c>
      <c r="C21" s="4">
        <v>124</v>
      </c>
      <c r="D21" s="6">
        <f>C21/B21</f>
        <v>31</v>
      </c>
      <c r="E21" s="4">
        <v>57</v>
      </c>
      <c r="F21" s="4">
        <v>2</v>
      </c>
      <c r="G21" s="4" t="s">
        <v>46</v>
      </c>
      <c r="I21" t="s">
        <v>44</v>
      </c>
      <c r="J21" s="4">
        <v>4</v>
      </c>
      <c r="K21" s="4">
        <v>46</v>
      </c>
      <c r="L21" s="6">
        <f t="shared" ref="L21:L27" si="2">K21/J21</f>
        <v>11.5</v>
      </c>
      <c r="M21" s="4">
        <v>25</v>
      </c>
      <c r="N21" s="4">
        <v>0</v>
      </c>
      <c r="O21" s="4"/>
      <c r="Q21" t="s">
        <v>44</v>
      </c>
      <c r="R21" s="4">
        <v>1</v>
      </c>
      <c r="S21" s="4">
        <v>55</v>
      </c>
      <c r="T21" s="6">
        <f t="shared" ref="T21:T26" si="3">S21/R21</f>
        <v>55</v>
      </c>
      <c r="U21" s="4">
        <v>55</v>
      </c>
      <c r="V21" s="4">
        <v>1</v>
      </c>
      <c r="W21" s="4"/>
      <c r="Y21" s="3" t="s">
        <v>3</v>
      </c>
      <c r="Z21" s="8" t="s">
        <v>15</v>
      </c>
      <c r="AA21" s="8" t="s">
        <v>7</v>
      </c>
      <c r="AB21" s="8" t="s">
        <v>11</v>
      </c>
      <c r="AC21" s="8" t="s">
        <v>12</v>
      </c>
      <c r="AD21" s="8" t="s">
        <v>13</v>
      </c>
      <c r="AE21" s="4"/>
      <c r="AG21" s="3" t="s">
        <v>3</v>
      </c>
      <c r="AH21" s="8" t="s">
        <v>15</v>
      </c>
      <c r="AI21" s="8" t="s">
        <v>7</v>
      </c>
      <c r="AJ21" s="8" t="s">
        <v>11</v>
      </c>
      <c r="AK21" s="8" t="s">
        <v>12</v>
      </c>
      <c r="AL21" s="8" t="s">
        <v>13</v>
      </c>
      <c r="AM21" s="4"/>
      <c r="AO21" s="3" t="s">
        <v>3</v>
      </c>
      <c r="AP21" s="8" t="s">
        <v>15</v>
      </c>
      <c r="AQ21" s="8" t="s">
        <v>7</v>
      </c>
      <c r="AR21" s="8" t="s">
        <v>11</v>
      </c>
      <c r="AS21" s="8" t="s">
        <v>12</v>
      </c>
      <c r="AT21" s="8" t="s">
        <v>13</v>
      </c>
      <c r="AU21" s="4"/>
      <c r="AW21" s="3" t="s">
        <v>3</v>
      </c>
      <c r="AX21" s="8" t="s">
        <v>15</v>
      </c>
      <c r="AY21" s="8" t="s">
        <v>7</v>
      </c>
      <c r="AZ21" s="15" t="s">
        <v>11</v>
      </c>
      <c r="BA21" s="8" t="s">
        <v>12</v>
      </c>
      <c r="BB21" s="8" t="s">
        <v>13</v>
      </c>
      <c r="BC21" s="4"/>
      <c r="BE21" s="3" t="s">
        <v>3</v>
      </c>
      <c r="BF21" s="8" t="s">
        <v>15</v>
      </c>
      <c r="BG21" s="8" t="s">
        <v>7</v>
      </c>
      <c r="BH21" s="15" t="s">
        <v>11</v>
      </c>
      <c r="BI21" s="8" t="s">
        <v>12</v>
      </c>
      <c r="BJ21" s="8" t="s">
        <v>13</v>
      </c>
      <c r="BK21" s="4"/>
    </row>
    <row r="22" spans="1:63" x14ac:dyDescent="0.35">
      <c r="A22" t="s">
        <v>41</v>
      </c>
      <c r="B22" s="4">
        <v>2</v>
      </c>
      <c r="C22" s="4">
        <v>78</v>
      </c>
      <c r="D22" s="6">
        <f>C22/B22</f>
        <v>39</v>
      </c>
      <c r="E22" s="4">
        <v>75</v>
      </c>
      <c r="F22" s="4">
        <v>1</v>
      </c>
      <c r="G22" s="4"/>
      <c r="I22" t="s">
        <v>41</v>
      </c>
      <c r="J22" s="4">
        <v>3</v>
      </c>
      <c r="K22" s="4">
        <v>17</v>
      </c>
      <c r="L22" s="6">
        <f t="shared" si="2"/>
        <v>5.666666666666667</v>
      </c>
      <c r="M22" s="4">
        <v>12</v>
      </c>
      <c r="N22" s="4">
        <v>0</v>
      </c>
      <c r="O22" s="4"/>
      <c r="Q22" t="s">
        <v>41</v>
      </c>
      <c r="R22" s="4">
        <v>1</v>
      </c>
      <c r="S22" s="4">
        <v>-8</v>
      </c>
      <c r="T22" s="6">
        <f t="shared" si="3"/>
        <v>-8</v>
      </c>
      <c r="U22" s="4">
        <v>-8</v>
      </c>
      <c r="V22" s="4">
        <v>0</v>
      </c>
      <c r="W22" s="4"/>
      <c r="Y22" t="s">
        <v>44</v>
      </c>
      <c r="Z22" s="4">
        <v>2</v>
      </c>
      <c r="AA22" s="4">
        <v>83</v>
      </c>
      <c r="AB22" s="6">
        <f t="shared" ref="AB22" si="4">AA22/Z22</f>
        <v>41.5</v>
      </c>
      <c r="AC22" s="4">
        <v>63</v>
      </c>
      <c r="AD22" s="4">
        <v>2</v>
      </c>
      <c r="AE22" s="4"/>
      <c r="AG22" t="s">
        <v>41</v>
      </c>
      <c r="AH22" s="4">
        <v>3</v>
      </c>
      <c r="AI22" s="4">
        <v>43</v>
      </c>
      <c r="AJ22" s="6">
        <f t="shared" ref="AJ22" si="5">AI22/AH22</f>
        <v>14.333333333333334</v>
      </c>
      <c r="AK22" s="4">
        <v>16</v>
      </c>
      <c r="AL22" s="4">
        <v>0</v>
      </c>
      <c r="AM22" s="4"/>
      <c r="AO22" t="s">
        <v>41</v>
      </c>
      <c r="AP22" s="4">
        <v>3</v>
      </c>
      <c r="AQ22" s="4">
        <v>31</v>
      </c>
      <c r="AR22" s="6">
        <f t="shared" ref="AR22" si="6">AQ22/AP22</f>
        <v>10.333333333333334</v>
      </c>
      <c r="AS22" s="4">
        <v>16</v>
      </c>
      <c r="AT22" s="4">
        <v>0</v>
      </c>
      <c r="AU22" s="4"/>
      <c r="AW22" t="s">
        <v>43</v>
      </c>
      <c r="AX22" s="4">
        <v>2</v>
      </c>
      <c r="AY22" s="4">
        <v>19</v>
      </c>
      <c r="AZ22" s="6">
        <f>AY22/AX22</f>
        <v>9.5</v>
      </c>
      <c r="BA22" s="4">
        <v>17</v>
      </c>
      <c r="BB22" s="4">
        <v>0</v>
      </c>
      <c r="BC22" s="4"/>
      <c r="BE22" t="s">
        <v>40</v>
      </c>
      <c r="BF22" s="4">
        <v>2</v>
      </c>
      <c r="BG22" s="4">
        <v>41</v>
      </c>
      <c r="BH22" s="4">
        <f>BG22/BF22</f>
        <v>20.5</v>
      </c>
      <c r="BI22" s="4">
        <v>32</v>
      </c>
      <c r="BJ22" s="4">
        <v>1</v>
      </c>
      <c r="BK22" s="4"/>
    </row>
    <row r="23" spans="1:63" x14ac:dyDescent="0.35">
      <c r="A23" t="s">
        <v>47</v>
      </c>
      <c r="B23" s="4">
        <v>2</v>
      </c>
      <c r="C23" s="4">
        <v>6</v>
      </c>
      <c r="D23" s="6">
        <f>C23/B23</f>
        <v>3</v>
      </c>
      <c r="E23" s="4">
        <v>6</v>
      </c>
      <c r="F23" s="4">
        <v>0</v>
      </c>
      <c r="G23" s="4"/>
      <c r="I23" t="s">
        <v>43</v>
      </c>
      <c r="J23" s="4">
        <v>2</v>
      </c>
      <c r="K23" s="4">
        <v>32</v>
      </c>
      <c r="L23" s="6">
        <f t="shared" si="2"/>
        <v>16</v>
      </c>
      <c r="M23" s="4">
        <v>16</v>
      </c>
      <c r="N23" s="4">
        <v>0</v>
      </c>
      <c r="O23" s="4"/>
      <c r="Q23" t="s">
        <v>43</v>
      </c>
      <c r="R23" s="4">
        <v>1</v>
      </c>
      <c r="S23" s="4">
        <v>60</v>
      </c>
      <c r="T23" s="6">
        <f t="shared" si="3"/>
        <v>60</v>
      </c>
      <c r="U23" s="4">
        <v>60</v>
      </c>
      <c r="V23" s="4">
        <v>1</v>
      </c>
      <c r="W23" s="4"/>
      <c r="Y23" t="s">
        <v>40</v>
      </c>
      <c r="Z23" s="4">
        <v>3</v>
      </c>
      <c r="AA23" s="4">
        <v>40</v>
      </c>
      <c r="AB23" s="6">
        <f>AA23/Z23</f>
        <v>13.333333333333334</v>
      </c>
      <c r="AC23" s="4">
        <v>17</v>
      </c>
      <c r="AD23" s="4">
        <v>0</v>
      </c>
      <c r="AE23" s="4"/>
      <c r="AG23" t="s">
        <v>40</v>
      </c>
      <c r="AH23" s="4">
        <v>2</v>
      </c>
      <c r="AI23" s="4">
        <v>23</v>
      </c>
      <c r="AJ23" s="6">
        <f>AI23/AH23</f>
        <v>11.5</v>
      </c>
      <c r="AK23" s="4">
        <v>14</v>
      </c>
      <c r="AL23" s="4">
        <v>0</v>
      </c>
      <c r="AM23" s="4"/>
      <c r="AO23" t="s">
        <v>43</v>
      </c>
      <c r="AP23" s="4">
        <v>3</v>
      </c>
      <c r="AQ23" s="4">
        <v>25</v>
      </c>
      <c r="AR23" s="6">
        <f>AQ23/AP23</f>
        <v>8.3333333333333339</v>
      </c>
      <c r="AS23" s="4">
        <v>9</v>
      </c>
      <c r="AT23" s="4">
        <v>1</v>
      </c>
      <c r="AU23" s="4"/>
      <c r="AW23" t="s">
        <v>44</v>
      </c>
      <c r="AX23" s="4">
        <v>2</v>
      </c>
      <c r="AY23" s="4">
        <v>14</v>
      </c>
      <c r="AZ23" s="6">
        <f>AY23/AX23</f>
        <v>7</v>
      </c>
      <c r="BA23" s="4">
        <v>11</v>
      </c>
      <c r="BB23" s="4">
        <v>0</v>
      </c>
      <c r="BC23" s="4"/>
      <c r="BE23" t="s">
        <v>44</v>
      </c>
      <c r="BF23" s="4">
        <v>1</v>
      </c>
      <c r="BG23" s="4">
        <v>22</v>
      </c>
      <c r="BH23" s="6">
        <f>BG23/BF23</f>
        <v>22</v>
      </c>
      <c r="BI23" s="4">
        <v>22</v>
      </c>
      <c r="BJ23" s="4">
        <v>0</v>
      </c>
      <c r="BK23" s="4"/>
    </row>
    <row r="24" spans="1:63" x14ac:dyDescent="0.35">
      <c r="A24" t="s">
        <v>44</v>
      </c>
      <c r="B24" s="4">
        <v>1</v>
      </c>
      <c r="C24" s="4">
        <v>9</v>
      </c>
      <c r="D24" s="6">
        <f>C24/B24</f>
        <v>9</v>
      </c>
      <c r="E24" s="4">
        <v>9</v>
      </c>
      <c r="F24" s="4">
        <v>0</v>
      </c>
      <c r="G24" s="4"/>
      <c r="I24" t="s">
        <v>40</v>
      </c>
      <c r="J24" s="4">
        <v>2</v>
      </c>
      <c r="K24" s="4">
        <v>22</v>
      </c>
      <c r="L24" s="6">
        <f t="shared" si="2"/>
        <v>11</v>
      </c>
      <c r="M24" s="4">
        <v>18</v>
      </c>
      <c r="N24" s="4">
        <v>1</v>
      </c>
      <c r="O24" s="4"/>
      <c r="Q24" t="s">
        <v>58</v>
      </c>
      <c r="R24" s="4">
        <v>1</v>
      </c>
      <c r="S24" s="4">
        <v>9</v>
      </c>
      <c r="T24" s="6">
        <f t="shared" si="3"/>
        <v>9</v>
      </c>
      <c r="U24" s="4">
        <v>9</v>
      </c>
      <c r="V24" s="4">
        <v>0</v>
      </c>
      <c r="W24" s="4"/>
      <c r="Y24" t="s">
        <v>41</v>
      </c>
      <c r="Z24" s="4">
        <v>2</v>
      </c>
      <c r="AA24" s="4">
        <v>16</v>
      </c>
      <c r="AB24" s="6">
        <f>AA24/Z24</f>
        <v>8</v>
      </c>
      <c r="AC24" s="4">
        <v>8</v>
      </c>
      <c r="AD24" s="4">
        <v>0</v>
      </c>
      <c r="AE24" s="4"/>
      <c r="AG24" t="s">
        <v>51</v>
      </c>
      <c r="AH24" s="4">
        <v>2</v>
      </c>
      <c r="AI24" s="4">
        <v>9</v>
      </c>
      <c r="AJ24" s="6">
        <f>AI24/AH24</f>
        <v>4.5</v>
      </c>
      <c r="AK24" s="4">
        <v>8</v>
      </c>
      <c r="AL24" s="4">
        <v>0</v>
      </c>
      <c r="AM24" s="4"/>
      <c r="AO24" t="s">
        <v>44</v>
      </c>
      <c r="AP24" s="4">
        <v>2</v>
      </c>
      <c r="AQ24" s="4">
        <v>63</v>
      </c>
      <c r="AR24" s="6">
        <f>AQ24/AP24</f>
        <v>31.5</v>
      </c>
      <c r="AS24" s="4">
        <v>39</v>
      </c>
      <c r="AT24" s="4">
        <v>1</v>
      </c>
      <c r="AU24" s="4"/>
      <c r="AW24" t="s">
        <v>47</v>
      </c>
      <c r="AX24" s="4">
        <v>2</v>
      </c>
      <c r="AY24" s="4">
        <v>7</v>
      </c>
      <c r="AZ24" s="6">
        <f>AY24/AX24</f>
        <v>3.5</v>
      </c>
      <c r="BA24" s="4">
        <v>7</v>
      </c>
      <c r="BB24" s="4">
        <v>0</v>
      </c>
      <c r="BC24" s="4"/>
      <c r="BE24" t="s">
        <v>52</v>
      </c>
      <c r="BF24" s="4">
        <v>1</v>
      </c>
      <c r="BG24" s="4">
        <v>17</v>
      </c>
      <c r="BH24" s="6">
        <f>BG24/BF24</f>
        <v>17</v>
      </c>
      <c r="BI24" s="4">
        <v>17</v>
      </c>
      <c r="BJ24" s="4">
        <v>0</v>
      </c>
      <c r="BK24" s="4"/>
    </row>
    <row r="25" spans="1:63" x14ac:dyDescent="0.35">
      <c r="A25" t="s">
        <v>40</v>
      </c>
      <c r="B25" s="4">
        <v>1</v>
      </c>
      <c r="C25" s="4">
        <v>6</v>
      </c>
      <c r="D25" s="6">
        <f>C25/B25</f>
        <v>6</v>
      </c>
      <c r="E25" s="4">
        <v>6</v>
      </c>
      <c r="F25" s="4">
        <v>0</v>
      </c>
      <c r="G25" s="4"/>
      <c r="I25" t="s">
        <v>51</v>
      </c>
      <c r="J25" s="4">
        <v>1</v>
      </c>
      <c r="K25" s="4">
        <v>9</v>
      </c>
      <c r="L25" s="6">
        <f t="shared" si="2"/>
        <v>9</v>
      </c>
      <c r="M25" s="4">
        <v>9</v>
      </c>
      <c r="N25" s="4">
        <v>0</v>
      </c>
      <c r="O25" s="4"/>
      <c r="Q25" t="s">
        <v>51</v>
      </c>
      <c r="R25" s="4">
        <v>1</v>
      </c>
      <c r="S25" s="4">
        <v>24</v>
      </c>
      <c r="T25" s="6">
        <f t="shared" si="3"/>
        <v>24</v>
      </c>
      <c r="U25" s="4">
        <v>24</v>
      </c>
      <c r="V25" s="4">
        <v>0</v>
      </c>
      <c r="W25" s="4"/>
      <c r="Y25" t="s">
        <v>42</v>
      </c>
      <c r="Z25" s="4">
        <v>1</v>
      </c>
      <c r="AA25" s="4">
        <v>36</v>
      </c>
      <c r="AB25" s="6">
        <f>AA25/Z25</f>
        <v>36</v>
      </c>
      <c r="AC25" s="4">
        <v>36</v>
      </c>
      <c r="AD25" s="4">
        <v>1</v>
      </c>
      <c r="AE25" s="4"/>
      <c r="AG25" t="s">
        <v>42</v>
      </c>
      <c r="AH25" s="4">
        <v>1</v>
      </c>
      <c r="AI25" s="4">
        <v>9</v>
      </c>
      <c r="AJ25" s="6">
        <f>AI25/AH25</f>
        <v>9</v>
      </c>
      <c r="AK25" s="4">
        <v>9</v>
      </c>
      <c r="AL25" s="4">
        <v>0</v>
      </c>
      <c r="AM25" s="4"/>
      <c r="AO25" t="s">
        <v>51</v>
      </c>
      <c r="AP25" s="4">
        <v>1</v>
      </c>
      <c r="AQ25" s="4">
        <v>12</v>
      </c>
      <c r="AR25" s="6">
        <f>AQ25/AP25</f>
        <v>12</v>
      </c>
      <c r="AS25" s="4">
        <v>12</v>
      </c>
      <c r="AT25" s="4">
        <v>0</v>
      </c>
      <c r="AU25" s="4"/>
      <c r="AW25" t="s">
        <v>41</v>
      </c>
      <c r="AX25" s="4">
        <v>1</v>
      </c>
      <c r="AY25" s="4">
        <v>9</v>
      </c>
      <c r="AZ25" s="6">
        <f t="shared" ref="AZ25" si="7">AY25/AX25</f>
        <v>9</v>
      </c>
      <c r="BA25" s="4">
        <v>9</v>
      </c>
      <c r="BB25" s="4">
        <v>0</v>
      </c>
      <c r="BC25" s="4"/>
      <c r="BE25" t="s">
        <v>41</v>
      </c>
      <c r="BF25" s="4">
        <v>3</v>
      </c>
      <c r="BG25" s="4">
        <v>5</v>
      </c>
      <c r="BH25" s="6">
        <f t="shared" ref="BH25" si="8">BG25/BF25</f>
        <v>1.6666666666666667</v>
      </c>
      <c r="BI25" s="4">
        <v>5</v>
      </c>
      <c r="BJ25" s="4">
        <v>0</v>
      </c>
      <c r="BK25" s="4"/>
    </row>
    <row r="26" spans="1:63" x14ac:dyDescent="0.35">
      <c r="B26" s="4"/>
      <c r="C26" s="4"/>
      <c r="D26" s="6"/>
      <c r="E26" s="4"/>
      <c r="F26" s="4"/>
      <c r="G26" s="4"/>
      <c r="I26" t="s">
        <v>52</v>
      </c>
      <c r="J26" s="4">
        <v>1</v>
      </c>
      <c r="K26" s="4">
        <v>-5</v>
      </c>
      <c r="L26" s="6">
        <f t="shared" si="2"/>
        <v>-5</v>
      </c>
      <c r="M26" s="4">
        <v>-5</v>
      </c>
      <c r="N26" s="4">
        <v>0</v>
      </c>
      <c r="O26" s="4"/>
      <c r="Q26" t="s">
        <v>52</v>
      </c>
      <c r="R26" s="4">
        <v>1</v>
      </c>
      <c r="S26" s="4">
        <v>-4</v>
      </c>
      <c r="T26" s="6">
        <f t="shared" si="3"/>
        <v>-4</v>
      </c>
      <c r="U26" s="4">
        <v>-4</v>
      </c>
      <c r="V26" s="4">
        <v>0</v>
      </c>
      <c r="W26" s="4"/>
      <c r="Y26" t="s">
        <v>43</v>
      </c>
      <c r="Z26" s="4">
        <v>1</v>
      </c>
      <c r="AA26" s="4">
        <v>5</v>
      </c>
      <c r="AB26" s="6">
        <f>AA26/Z26</f>
        <v>5</v>
      </c>
      <c r="AC26" s="4">
        <v>5</v>
      </c>
      <c r="AD26" s="4">
        <v>0</v>
      </c>
      <c r="AE26" s="4"/>
      <c r="AG26" t="s">
        <v>43</v>
      </c>
      <c r="AH26" s="4">
        <v>1</v>
      </c>
      <c r="AI26" s="4">
        <v>2</v>
      </c>
      <c r="AJ26" s="6">
        <f>AI26/AH26</f>
        <v>2</v>
      </c>
      <c r="AK26" s="4">
        <v>2</v>
      </c>
      <c r="AL26" s="4">
        <v>0</v>
      </c>
      <c r="AM26" s="4"/>
      <c r="AO26" t="s">
        <v>47</v>
      </c>
      <c r="AP26" s="4">
        <v>1</v>
      </c>
      <c r="AQ26" s="4">
        <v>11</v>
      </c>
      <c r="AR26" s="6">
        <f>AQ26/AP26</f>
        <v>11</v>
      </c>
      <c r="AS26" s="4">
        <v>11</v>
      </c>
      <c r="AT26" s="4">
        <v>0</v>
      </c>
      <c r="AU26" s="4"/>
      <c r="AW26" t="s">
        <v>40</v>
      </c>
      <c r="AX26" s="4">
        <v>1</v>
      </c>
      <c r="AY26" s="4">
        <v>7</v>
      </c>
      <c r="AZ26" s="4">
        <f>AY26/AX26</f>
        <v>7</v>
      </c>
      <c r="BA26" s="4">
        <v>7</v>
      </c>
      <c r="BB26" s="4">
        <v>0</v>
      </c>
      <c r="BC26" s="4"/>
      <c r="BE26" t="s">
        <v>47</v>
      </c>
      <c r="BF26" s="4">
        <v>1</v>
      </c>
      <c r="BG26" s="4">
        <v>5</v>
      </c>
      <c r="BH26" s="6">
        <f>BG26/BF26</f>
        <v>5</v>
      </c>
      <c r="BI26" s="4">
        <v>5</v>
      </c>
      <c r="BJ26" s="4">
        <v>0</v>
      </c>
      <c r="BK26" s="4"/>
    </row>
    <row r="27" spans="1:63" x14ac:dyDescent="0.35">
      <c r="B27" s="4"/>
      <c r="C27" s="4"/>
      <c r="D27" s="4"/>
      <c r="E27" s="4"/>
      <c r="F27" s="4"/>
      <c r="G27" s="4"/>
      <c r="I27" t="s">
        <v>47</v>
      </c>
      <c r="J27" s="4">
        <v>2</v>
      </c>
      <c r="K27" s="4">
        <v>18</v>
      </c>
      <c r="L27" s="4">
        <f t="shared" si="2"/>
        <v>9</v>
      </c>
      <c r="M27" s="4">
        <v>13</v>
      </c>
      <c r="N27" s="4">
        <v>0</v>
      </c>
      <c r="O27" s="4"/>
      <c r="Q27" t="s">
        <v>47</v>
      </c>
      <c r="R27" s="4">
        <v>1</v>
      </c>
      <c r="S27" s="4">
        <v>12</v>
      </c>
      <c r="T27" s="6">
        <f>S27/R27</f>
        <v>12</v>
      </c>
      <c r="U27" s="4">
        <v>12</v>
      </c>
      <c r="V27" s="4">
        <v>0</v>
      </c>
      <c r="W27" s="4"/>
      <c r="Y27" t="s">
        <v>47</v>
      </c>
      <c r="Z27" s="4">
        <v>1</v>
      </c>
      <c r="AA27" s="4">
        <v>2</v>
      </c>
      <c r="AB27" s="6">
        <f>AA27/Z27</f>
        <v>2</v>
      </c>
      <c r="AC27" s="4">
        <v>2</v>
      </c>
      <c r="AD27" s="4">
        <v>0</v>
      </c>
      <c r="AE27" s="4"/>
      <c r="AH27" s="4"/>
      <c r="AI27" s="4"/>
      <c r="AJ27" s="6"/>
      <c r="AK27" s="4"/>
      <c r="AL27" s="4"/>
      <c r="AM27" s="4"/>
      <c r="AO27" t="s">
        <v>40</v>
      </c>
      <c r="AP27" s="4">
        <v>1</v>
      </c>
      <c r="AQ27" s="4">
        <v>10</v>
      </c>
      <c r="AR27" s="6">
        <f>AQ27/AP27</f>
        <v>10</v>
      </c>
      <c r="AS27" s="4">
        <v>10</v>
      </c>
      <c r="AT27" s="4">
        <v>0</v>
      </c>
      <c r="AU27" s="4"/>
      <c r="BC27" s="4"/>
      <c r="BE27" t="s">
        <v>43</v>
      </c>
      <c r="BF27" s="4">
        <v>1</v>
      </c>
      <c r="BG27" s="4">
        <v>-2</v>
      </c>
      <c r="BH27" s="6">
        <f>BG27/BF27</f>
        <v>-2</v>
      </c>
      <c r="BI27" s="4">
        <v>-2</v>
      </c>
      <c r="BJ27" s="4">
        <v>0</v>
      </c>
      <c r="BK27" s="4"/>
    </row>
    <row r="28" spans="1:63" x14ac:dyDescent="0.35">
      <c r="AX28" s="4"/>
      <c r="AY28" s="4"/>
      <c r="AZ28" s="4"/>
      <c r="BA28" s="4"/>
      <c r="BB28" s="4"/>
      <c r="BC28" s="4"/>
      <c r="BK28" s="4"/>
    </row>
    <row r="29" spans="1:63" ht="15.5" x14ac:dyDescent="0.35">
      <c r="A29" s="2" t="s">
        <v>16</v>
      </c>
      <c r="B29" s="4"/>
      <c r="C29" s="4"/>
      <c r="D29" s="4"/>
      <c r="E29" s="4"/>
      <c r="F29" s="4"/>
      <c r="G29" s="4"/>
      <c r="I29" s="2" t="s">
        <v>16</v>
      </c>
      <c r="J29" s="4"/>
      <c r="K29" s="4"/>
      <c r="L29" s="4"/>
      <c r="M29" s="4"/>
      <c r="N29" s="4"/>
      <c r="O29" s="4"/>
      <c r="Q29" s="2" t="s">
        <v>16</v>
      </c>
      <c r="R29" s="4"/>
      <c r="S29" s="4"/>
      <c r="T29" s="4"/>
      <c r="U29" s="4"/>
      <c r="V29" s="4"/>
      <c r="W29" s="4"/>
      <c r="Y29" s="2" t="s">
        <v>16</v>
      </c>
      <c r="Z29" s="4"/>
      <c r="AA29" s="4"/>
      <c r="AB29" s="4"/>
      <c r="AC29" s="4"/>
      <c r="AD29" s="4"/>
      <c r="AE29" s="4"/>
      <c r="AG29" s="2" t="s">
        <v>16</v>
      </c>
      <c r="AH29" s="4"/>
      <c r="AI29" s="4"/>
      <c r="AJ29" s="4"/>
      <c r="AK29" s="4"/>
      <c r="AL29" s="4"/>
      <c r="AM29" s="4"/>
      <c r="AO29" s="2" t="s">
        <v>16</v>
      </c>
      <c r="AP29" s="4"/>
      <c r="AQ29" s="4"/>
      <c r="AR29" s="4"/>
      <c r="AS29" s="4"/>
      <c r="AT29" s="4"/>
      <c r="AU29" s="4"/>
      <c r="AW29" s="3" t="s">
        <v>16</v>
      </c>
      <c r="AX29" s="4"/>
      <c r="AY29" s="4"/>
      <c r="AZ29" s="4"/>
      <c r="BA29" s="4"/>
      <c r="BB29" s="4"/>
      <c r="BC29" s="4"/>
      <c r="BE29" s="3" t="s">
        <v>16</v>
      </c>
      <c r="BF29" s="4"/>
      <c r="BG29" s="4"/>
      <c r="BH29" s="4"/>
      <c r="BI29" s="4"/>
      <c r="BJ29" s="4"/>
      <c r="BK29" s="4"/>
    </row>
    <row r="30" spans="1:63" x14ac:dyDescent="0.35">
      <c r="A30" s="3" t="s">
        <v>3</v>
      </c>
      <c r="B30" s="8" t="s">
        <v>17</v>
      </c>
      <c r="C30" s="8" t="s">
        <v>18</v>
      </c>
      <c r="D30" s="8" t="s">
        <v>19</v>
      </c>
      <c r="E30" s="4"/>
      <c r="F30" s="4"/>
      <c r="G30" s="4"/>
      <c r="I30" s="3" t="s">
        <v>3</v>
      </c>
      <c r="J30" s="8" t="s">
        <v>17</v>
      </c>
      <c r="K30" s="8" t="s">
        <v>18</v>
      </c>
      <c r="L30" s="8" t="s">
        <v>19</v>
      </c>
      <c r="M30" s="4"/>
      <c r="N30" s="4"/>
      <c r="O30" s="4"/>
      <c r="Q30" s="3" t="s">
        <v>3</v>
      </c>
      <c r="R30" s="8" t="s">
        <v>17</v>
      </c>
      <c r="S30" s="8" t="s">
        <v>18</v>
      </c>
      <c r="T30" s="8" t="s">
        <v>19</v>
      </c>
      <c r="U30" s="4"/>
      <c r="V30" s="4"/>
      <c r="W30" s="4"/>
      <c r="Y30" s="3" t="s">
        <v>3</v>
      </c>
      <c r="Z30" s="8" t="s">
        <v>17</v>
      </c>
      <c r="AA30" s="8" t="s">
        <v>18</v>
      </c>
      <c r="AB30" s="8" t="s">
        <v>19</v>
      </c>
      <c r="AC30" s="4"/>
      <c r="AD30" s="4"/>
      <c r="AE30" s="4"/>
      <c r="AG30" s="3" t="s">
        <v>3</v>
      </c>
      <c r="AH30" s="8" t="s">
        <v>17</v>
      </c>
      <c r="AI30" s="8" t="s">
        <v>18</v>
      </c>
      <c r="AJ30" s="8" t="s">
        <v>19</v>
      </c>
      <c r="AK30" s="4"/>
      <c r="AL30" s="4"/>
      <c r="AM30" s="4"/>
      <c r="AO30" s="3" t="s">
        <v>3</v>
      </c>
      <c r="AP30" s="8" t="s">
        <v>17</v>
      </c>
      <c r="AQ30" s="8" t="s">
        <v>18</v>
      </c>
      <c r="AR30" s="8" t="s">
        <v>19</v>
      </c>
      <c r="AS30" s="4"/>
      <c r="AT30" s="4"/>
      <c r="AU30" s="4"/>
      <c r="AW30" s="3" t="s">
        <v>3</v>
      </c>
      <c r="AX30" s="8" t="s">
        <v>17</v>
      </c>
      <c r="AY30" s="8" t="s">
        <v>18</v>
      </c>
      <c r="AZ30" s="8" t="s">
        <v>19</v>
      </c>
      <c r="BA30" s="4"/>
      <c r="BB30" s="4"/>
      <c r="BC30" s="4"/>
      <c r="BE30" s="3" t="s">
        <v>3</v>
      </c>
      <c r="BF30" s="8" t="s">
        <v>17</v>
      </c>
      <c r="BG30" s="8" t="s">
        <v>18</v>
      </c>
      <c r="BH30" s="8" t="s">
        <v>19</v>
      </c>
      <c r="BI30" s="4"/>
      <c r="BJ30" s="4"/>
      <c r="BK30" s="4"/>
    </row>
    <row r="31" spans="1:63" x14ac:dyDescent="0.35">
      <c r="A31" t="s">
        <v>44</v>
      </c>
      <c r="B31" s="4">
        <v>5</v>
      </c>
      <c r="C31" s="4">
        <v>2</v>
      </c>
      <c r="D31" s="5">
        <f>C31/B31</f>
        <v>0.4</v>
      </c>
      <c r="E31" s="4"/>
      <c r="F31" s="4"/>
      <c r="G31" s="4"/>
      <c r="I31" t="s">
        <v>44</v>
      </c>
      <c r="J31" s="4">
        <v>3</v>
      </c>
      <c r="K31" s="4">
        <v>2</v>
      </c>
      <c r="L31" s="5">
        <f>K31/J31</f>
        <v>0.66666666666666663</v>
      </c>
      <c r="M31" s="4"/>
      <c r="N31" s="4"/>
      <c r="O31" s="4"/>
      <c r="Q31" t="s">
        <v>44</v>
      </c>
      <c r="R31" s="4">
        <v>5</v>
      </c>
      <c r="S31" s="4">
        <v>2</v>
      </c>
      <c r="T31" s="5">
        <f>S31/R31</f>
        <v>0.4</v>
      </c>
      <c r="U31" s="4"/>
      <c r="V31" s="4"/>
      <c r="W31" s="4"/>
      <c r="Y31" t="s">
        <v>44</v>
      </c>
      <c r="Z31" s="4">
        <v>6</v>
      </c>
      <c r="AA31" s="4">
        <v>4</v>
      </c>
      <c r="AB31" s="5">
        <f>AA31/Z31</f>
        <v>0.66666666666666663</v>
      </c>
      <c r="AC31" s="4"/>
      <c r="AD31" s="4"/>
      <c r="AE31" s="4"/>
      <c r="AG31" t="s">
        <v>44</v>
      </c>
      <c r="AH31" s="4">
        <v>0</v>
      </c>
      <c r="AI31" s="4">
        <v>0</v>
      </c>
      <c r="AJ31" s="5" t="e">
        <f>AI31/AH31</f>
        <v>#DIV/0!</v>
      </c>
      <c r="AK31" s="4"/>
      <c r="AL31" s="4"/>
      <c r="AM31" s="4"/>
      <c r="AO31" t="s">
        <v>44</v>
      </c>
      <c r="AP31" s="4">
        <v>5</v>
      </c>
      <c r="AQ31" s="4">
        <v>4</v>
      </c>
      <c r="AR31" s="5">
        <f>AQ31/AP31</f>
        <v>0.8</v>
      </c>
      <c r="AS31" s="4"/>
      <c r="AT31" s="4"/>
      <c r="AU31" s="4"/>
      <c r="AW31" t="s">
        <v>44</v>
      </c>
      <c r="AX31" s="4">
        <v>2</v>
      </c>
      <c r="AY31" s="4">
        <v>2</v>
      </c>
      <c r="AZ31" s="5">
        <f>AY31/AX31</f>
        <v>1</v>
      </c>
      <c r="BA31" s="4"/>
      <c r="BB31" s="4"/>
      <c r="BC31" s="4"/>
      <c r="BE31" t="s">
        <v>44</v>
      </c>
      <c r="BF31" s="4">
        <v>0</v>
      </c>
      <c r="BG31" s="4">
        <v>0</v>
      </c>
      <c r="BH31" s="5" t="e">
        <f>BG31/BF31</f>
        <v>#DIV/0!</v>
      </c>
      <c r="BI31" s="4"/>
      <c r="BJ31" s="4"/>
      <c r="BK31" s="4"/>
    </row>
    <row r="32" spans="1:63" x14ac:dyDescent="0.35">
      <c r="B32" s="4"/>
      <c r="C32" s="4"/>
      <c r="D32" s="4"/>
      <c r="E32" s="4"/>
      <c r="F32" s="4"/>
      <c r="G32" s="4"/>
      <c r="J32" s="4"/>
      <c r="K32" s="4"/>
      <c r="L32" s="4"/>
      <c r="M32" s="4"/>
      <c r="N32" s="4"/>
      <c r="O32" s="4"/>
      <c r="R32" s="4"/>
      <c r="S32" s="4"/>
      <c r="T32" s="4"/>
      <c r="U32" s="4"/>
      <c r="V32" s="4"/>
      <c r="W32" s="4"/>
      <c r="Z32" s="4"/>
      <c r="AA32" s="4"/>
      <c r="AB32" s="4"/>
      <c r="AC32" s="4"/>
      <c r="AD32" s="4"/>
      <c r="AE32" s="4"/>
      <c r="AH32" s="4"/>
      <c r="AI32" s="4"/>
      <c r="AJ32" s="4"/>
      <c r="AK32" s="4"/>
      <c r="AL32" s="4"/>
      <c r="AM32" s="4"/>
      <c r="AP32" s="4"/>
      <c r="AQ32" s="4"/>
      <c r="AR32" s="4"/>
      <c r="AS32" s="4"/>
      <c r="AT32" s="4"/>
      <c r="AU32" s="4"/>
      <c r="AX32" s="4"/>
      <c r="AY32" s="4"/>
      <c r="AZ32" s="4"/>
      <c r="BA32" s="4"/>
      <c r="BB32" s="4"/>
      <c r="BC32" s="4"/>
      <c r="BF32" s="4"/>
      <c r="BG32" s="4"/>
      <c r="BH32" s="4"/>
      <c r="BI32" s="4"/>
      <c r="BJ32" s="4"/>
      <c r="BK32" s="4"/>
    </row>
    <row r="33" spans="1:63" ht="15.5" x14ac:dyDescent="0.35">
      <c r="A33" s="2" t="s">
        <v>20</v>
      </c>
      <c r="B33" s="4"/>
      <c r="C33" s="4"/>
      <c r="D33" s="4"/>
      <c r="E33" s="4"/>
      <c r="F33" s="4"/>
      <c r="G33" s="4"/>
      <c r="I33" s="2" t="s">
        <v>20</v>
      </c>
      <c r="J33" s="4"/>
      <c r="K33" s="4"/>
      <c r="L33" s="4"/>
      <c r="M33" s="4"/>
      <c r="N33" s="4"/>
      <c r="O33" s="4"/>
      <c r="Q33" s="2" t="s">
        <v>20</v>
      </c>
      <c r="R33" s="4"/>
      <c r="S33" s="4"/>
      <c r="T33" s="4"/>
      <c r="U33" s="4"/>
      <c r="V33" s="4"/>
      <c r="W33" s="4"/>
      <c r="Y33" s="2" t="s">
        <v>20</v>
      </c>
      <c r="Z33" s="4"/>
      <c r="AA33" s="4"/>
      <c r="AB33" s="4"/>
      <c r="AC33" s="4"/>
      <c r="AD33" s="4"/>
      <c r="AE33" s="4"/>
      <c r="AG33" s="2" t="s">
        <v>20</v>
      </c>
      <c r="AH33" s="4"/>
      <c r="AI33" s="4"/>
      <c r="AJ33" s="4"/>
      <c r="AK33" s="4"/>
      <c r="AL33" s="4"/>
      <c r="AM33" s="4"/>
      <c r="AO33" s="2" t="s">
        <v>20</v>
      </c>
      <c r="AP33" s="4"/>
      <c r="AQ33" s="4"/>
      <c r="AR33" s="4"/>
      <c r="AS33" s="4"/>
      <c r="AT33" s="4"/>
      <c r="AU33" s="4"/>
      <c r="AW33" s="3" t="s">
        <v>20</v>
      </c>
      <c r="AX33" s="4"/>
      <c r="AY33" s="4"/>
      <c r="AZ33" s="4"/>
      <c r="BA33" s="4"/>
      <c r="BB33" s="4"/>
      <c r="BC33" s="4"/>
      <c r="BE33" s="3" t="s">
        <v>20</v>
      </c>
      <c r="BF33" s="4"/>
      <c r="BG33" s="4"/>
      <c r="BH33" s="4"/>
      <c r="BI33" s="4"/>
      <c r="BJ33" s="4"/>
      <c r="BK33" s="4"/>
    </row>
    <row r="34" spans="1:63" x14ac:dyDescent="0.35">
      <c r="A34" s="3" t="s">
        <v>3</v>
      </c>
      <c r="B34" s="8" t="s">
        <v>9</v>
      </c>
      <c r="C34" s="8" t="s">
        <v>7</v>
      </c>
      <c r="D34" s="8" t="s">
        <v>21</v>
      </c>
      <c r="E34" s="8" t="s">
        <v>22</v>
      </c>
      <c r="F34" s="8" t="s">
        <v>23</v>
      </c>
      <c r="G34" s="8" t="s">
        <v>13</v>
      </c>
      <c r="I34" s="3" t="s">
        <v>3</v>
      </c>
      <c r="J34" s="8" t="s">
        <v>9</v>
      </c>
      <c r="K34" s="8" t="s">
        <v>7</v>
      </c>
      <c r="L34" s="8" t="s">
        <v>21</v>
      </c>
      <c r="M34" s="8" t="s">
        <v>22</v>
      </c>
      <c r="N34" s="8" t="s">
        <v>23</v>
      </c>
      <c r="O34" s="8" t="s">
        <v>13</v>
      </c>
      <c r="Q34" s="3" t="s">
        <v>3</v>
      </c>
      <c r="R34" s="8" t="s">
        <v>9</v>
      </c>
      <c r="S34" s="8" t="s">
        <v>7</v>
      </c>
      <c r="T34" s="8" t="s">
        <v>21</v>
      </c>
      <c r="U34" s="8" t="s">
        <v>22</v>
      </c>
      <c r="V34" s="8" t="s">
        <v>23</v>
      </c>
      <c r="W34" s="8" t="s">
        <v>13</v>
      </c>
      <c r="Y34" s="3" t="s">
        <v>3</v>
      </c>
      <c r="Z34" s="8" t="s">
        <v>9</v>
      </c>
      <c r="AA34" s="8" t="s">
        <v>7</v>
      </c>
      <c r="AB34" s="8" t="s">
        <v>21</v>
      </c>
      <c r="AC34" s="8" t="s">
        <v>22</v>
      </c>
      <c r="AD34" s="8" t="s">
        <v>23</v>
      </c>
      <c r="AE34" s="8" t="s">
        <v>13</v>
      </c>
      <c r="AG34" s="3" t="s">
        <v>3</v>
      </c>
      <c r="AH34" s="8" t="s">
        <v>9</v>
      </c>
      <c r="AI34" s="8" t="s">
        <v>7</v>
      </c>
      <c r="AJ34" s="8" t="s">
        <v>21</v>
      </c>
      <c r="AK34" s="8" t="s">
        <v>22</v>
      </c>
      <c r="AL34" s="8" t="s">
        <v>23</v>
      </c>
      <c r="AM34" s="8" t="s">
        <v>13</v>
      </c>
      <c r="AO34" s="3" t="s">
        <v>3</v>
      </c>
      <c r="AP34" s="8" t="s">
        <v>9</v>
      </c>
      <c r="AQ34" s="8" t="s">
        <v>7</v>
      </c>
      <c r="AR34" s="8" t="s">
        <v>21</v>
      </c>
      <c r="AS34" s="8" t="s">
        <v>22</v>
      </c>
      <c r="AT34" s="8" t="s">
        <v>23</v>
      </c>
      <c r="AU34" s="8" t="s">
        <v>13</v>
      </c>
      <c r="AW34" s="3" t="s">
        <v>3</v>
      </c>
      <c r="AX34" s="8" t="s">
        <v>9</v>
      </c>
      <c r="AY34" s="8" t="s">
        <v>7</v>
      </c>
      <c r="AZ34" s="8" t="s">
        <v>21</v>
      </c>
      <c r="BA34" s="8" t="s">
        <v>22</v>
      </c>
      <c r="BB34" s="8" t="s">
        <v>23</v>
      </c>
      <c r="BC34" s="8" t="s">
        <v>13</v>
      </c>
      <c r="BE34" s="3" t="s">
        <v>3</v>
      </c>
      <c r="BF34" s="8" t="s">
        <v>9</v>
      </c>
      <c r="BG34" s="8" t="s">
        <v>7</v>
      </c>
      <c r="BH34" s="8" t="s">
        <v>21</v>
      </c>
      <c r="BI34" s="8" t="s">
        <v>22</v>
      </c>
      <c r="BJ34" s="8" t="s">
        <v>23</v>
      </c>
      <c r="BK34" s="8" t="s">
        <v>13</v>
      </c>
    </row>
    <row r="35" spans="1:63" x14ac:dyDescent="0.35">
      <c r="A35" t="s">
        <v>49</v>
      </c>
      <c r="B35" s="4"/>
      <c r="C35" s="4"/>
      <c r="D35" s="4"/>
      <c r="E35" s="4"/>
      <c r="F35" s="4">
        <v>1</v>
      </c>
      <c r="G35" s="4"/>
      <c r="I35" t="s">
        <v>53</v>
      </c>
      <c r="J35" s="4">
        <v>2</v>
      </c>
      <c r="K35" s="4">
        <v>50</v>
      </c>
      <c r="L35" s="4"/>
      <c r="M35" s="4"/>
      <c r="N35" s="4"/>
      <c r="O35" s="4"/>
      <c r="Q35" t="s">
        <v>44</v>
      </c>
      <c r="R35" s="4">
        <v>1</v>
      </c>
      <c r="S35" s="4">
        <v>0</v>
      </c>
      <c r="T35" s="4"/>
      <c r="U35" s="4"/>
      <c r="V35" s="4"/>
      <c r="W35" s="4"/>
      <c r="Y35" t="s">
        <v>40</v>
      </c>
      <c r="Z35" s="4">
        <v>1</v>
      </c>
      <c r="AA35" s="4">
        <v>45</v>
      </c>
      <c r="AB35" s="4"/>
      <c r="AC35" s="4"/>
      <c r="AD35" s="4"/>
      <c r="AE35" s="4">
        <v>1</v>
      </c>
      <c r="AG35" t="s">
        <v>40</v>
      </c>
      <c r="AH35" s="4">
        <v>1</v>
      </c>
      <c r="AI35" s="4">
        <v>20</v>
      </c>
      <c r="AJ35" s="4"/>
      <c r="AK35" s="4"/>
      <c r="AL35" s="4"/>
      <c r="AM35" s="4"/>
      <c r="AO35" t="s">
        <v>40</v>
      </c>
      <c r="AP35" s="4">
        <v>1</v>
      </c>
      <c r="AQ35" s="4">
        <v>40</v>
      </c>
      <c r="AR35" s="4"/>
      <c r="AS35" s="4"/>
      <c r="AT35" s="4"/>
      <c r="AU35" s="4"/>
      <c r="AW35" t="s">
        <v>40</v>
      </c>
      <c r="AX35" s="4">
        <v>1</v>
      </c>
      <c r="AY35" s="4">
        <v>5</v>
      </c>
      <c r="AZ35" s="4"/>
      <c r="BA35" s="4"/>
      <c r="BB35" s="4"/>
      <c r="BC35" s="4"/>
      <c r="BF35" s="4"/>
      <c r="BG35" s="4"/>
      <c r="BH35" s="4"/>
      <c r="BI35" s="4"/>
      <c r="BJ35" s="4"/>
      <c r="BK35" s="4"/>
    </row>
    <row r="36" spans="1:63" x14ac:dyDescent="0.35">
      <c r="B36" s="4"/>
      <c r="C36" s="4"/>
      <c r="D36" s="4"/>
      <c r="E36" s="4"/>
      <c r="F36" s="4"/>
      <c r="G36" s="4"/>
      <c r="J36" s="4"/>
      <c r="K36" s="4"/>
      <c r="L36" s="4"/>
      <c r="M36" s="4"/>
      <c r="N36" s="4"/>
      <c r="O36" s="4"/>
      <c r="Q36" t="s">
        <v>58</v>
      </c>
      <c r="R36" s="4"/>
      <c r="S36" s="4"/>
      <c r="T36" s="4"/>
      <c r="U36" s="4">
        <v>1</v>
      </c>
      <c r="V36" s="4"/>
      <c r="W36" s="4"/>
      <c r="Y36" t="s">
        <v>52</v>
      </c>
      <c r="Z36" s="4">
        <v>1</v>
      </c>
      <c r="AA36" s="4">
        <v>5</v>
      </c>
      <c r="AB36" s="4"/>
      <c r="AC36" s="4"/>
      <c r="AD36" s="4"/>
      <c r="AE36" s="4"/>
      <c r="AH36" s="4"/>
      <c r="AI36" s="4"/>
      <c r="AJ36" s="4"/>
      <c r="AK36" s="4"/>
      <c r="AL36" s="4"/>
      <c r="AM36" s="4"/>
      <c r="AO36" t="s">
        <v>55</v>
      </c>
      <c r="AP36" s="4"/>
      <c r="AQ36" s="4"/>
      <c r="AR36" s="4"/>
      <c r="AS36" s="4">
        <v>1</v>
      </c>
      <c r="AT36" s="4"/>
      <c r="AU36" s="4"/>
      <c r="AW36" t="s">
        <v>53</v>
      </c>
      <c r="AX36" s="4">
        <v>1</v>
      </c>
      <c r="AY36" s="4">
        <v>3</v>
      </c>
      <c r="BF36" s="4"/>
      <c r="BG36" s="4"/>
    </row>
    <row r="37" spans="1:63" x14ac:dyDescent="0.35">
      <c r="A37" s="3" t="s">
        <v>28</v>
      </c>
      <c r="B37" s="3"/>
      <c r="C37" s="3"/>
      <c r="D37" s="3"/>
      <c r="E37" s="3"/>
      <c r="F37" s="3"/>
      <c r="I37" s="3" t="s">
        <v>28</v>
      </c>
      <c r="J37" s="3"/>
      <c r="K37" s="3"/>
      <c r="L37" s="3"/>
      <c r="M37" s="3"/>
      <c r="N37" s="3"/>
      <c r="Q37" t="s">
        <v>55</v>
      </c>
      <c r="U37" s="4">
        <v>1</v>
      </c>
      <c r="Y37" t="s">
        <v>72</v>
      </c>
      <c r="AC37" s="4">
        <v>1</v>
      </c>
      <c r="AK37" s="4"/>
      <c r="AO37" t="s">
        <v>51</v>
      </c>
      <c r="AS37" s="4">
        <v>1</v>
      </c>
    </row>
    <row r="38" spans="1:63" x14ac:dyDescent="0.35">
      <c r="A38" s="3" t="s">
        <v>3</v>
      </c>
      <c r="B38" s="8" t="s">
        <v>29</v>
      </c>
      <c r="C38" s="8" t="s">
        <v>7</v>
      </c>
      <c r="D38" s="8" t="s">
        <v>11</v>
      </c>
      <c r="E38" s="8" t="s">
        <v>12</v>
      </c>
      <c r="F38" s="8" t="s">
        <v>13</v>
      </c>
      <c r="I38" s="3" t="s">
        <v>3</v>
      </c>
      <c r="J38" s="8" t="s">
        <v>29</v>
      </c>
      <c r="K38" s="8" t="s">
        <v>7</v>
      </c>
      <c r="L38" s="8" t="s">
        <v>11</v>
      </c>
      <c r="M38" s="8" t="s">
        <v>12</v>
      </c>
      <c r="N38" s="8" t="s">
        <v>13</v>
      </c>
      <c r="AO38" t="s">
        <v>41</v>
      </c>
      <c r="AS38" s="4">
        <v>1</v>
      </c>
    </row>
    <row r="39" spans="1:63" x14ac:dyDescent="0.35">
      <c r="A39" s="11" t="s">
        <v>40</v>
      </c>
      <c r="B39" s="10">
        <v>1</v>
      </c>
      <c r="C39" s="10">
        <v>65</v>
      </c>
      <c r="D39" s="10">
        <f>C39/B39</f>
        <v>65</v>
      </c>
      <c r="E39" s="10">
        <v>65</v>
      </c>
      <c r="F39" s="10">
        <v>1</v>
      </c>
      <c r="I39" s="11" t="s">
        <v>40</v>
      </c>
      <c r="J39" s="10">
        <v>1</v>
      </c>
      <c r="K39" s="10">
        <v>13</v>
      </c>
      <c r="L39" s="10">
        <f>K39/J39</f>
        <v>13</v>
      </c>
      <c r="M39" s="10">
        <v>13</v>
      </c>
      <c r="N39" s="10">
        <v>0</v>
      </c>
      <c r="Y39" s="3" t="s">
        <v>28</v>
      </c>
      <c r="Z39" s="3"/>
      <c r="AA39" s="3"/>
      <c r="AB39" s="3"/>
      <c r="AC39" s="3"/>
      <c r="AD39" s="3"/>
      <c r="AG39" s="3" t="s">
        <v>28</v>
      </c>
      <c r="AH39" s="3"/>
      <c r="AI39" s="3"/>
      <c r="AJ39" s="3"/>
      <c r="AK39" s="3"/>
      <c r="AL39" s="3"/>
      <c r="AO39" t="s">
        <v>81</v>
      </c>
      <c r="AS39" s="4">
        <v>1</v>
      </c>
    </row>
    <row r="40" spans="1:63" x14ac:dyDescent="0.35">
      <c r="A40" s="11" t="s">
        <v>41</v>
      </c>
      <c r="B40" s="10">
        <v>1</v>
      </c>
      <c r="C40" s="10">
        <v>23</v>
      </c>
      <c r="D40" s="10">
        <f>C40/B40</f>
        <v>23</v>
      </c>
      <c r="E40" s="10">
        <v>23</v>
      </c>
      <c r="F40" s="10">
        <v>0</v>
      </c>
      <c r="I40" s="11" t="s">
        <v>41</v>
      </c>
      <c r="J40" s="10">
        <v>1</v>
      </c>
      <c r="K40" s="10">
        <v>20</v>
      </c>
      <c r="L40" s="10">
        <f>K40/J40</f>
        <v>20</v>
      </c>
      <c r="M40" s="10">
        <v>20</v>
      </c>
      <c r="N40" s="10">
        <v>0</v>
      </c>
      <c r="Y40" s="3" t="s">
        <v>3</v>
      </c>
      <c r="Z40" s="8" t="s">
        <v>29</v>
      </c>
      <c r="AA40" s="8" t="s">
        <v>7</v>
      </c>
      <c r="AB40" s="8" t="s">
        <v>11</v>
      </c>
      <c r="AC40" s="8" t="s">
        <v>12</v>
      </c>
      <c r="AD40" s="8" t="s">
        <v>13</v>
      </c>
      <c r="AG40" s="3" t="s">
        <v>3</v>
      </c>
      <c r="AH40" s="8" t="s">
        <v>29</v>
      </c>
      <c r="AI40" s="8" t="s">
        <v>7</v>
      </c>
      <c r="AJ40" s="8" t="s">
        <v>11</v>
      </c>
      <c r="AK40" s="8" t="s">
        <v>12</v>
      </c>
      <c r="AL40" s="8" t="s">
        <v>13</v>
      </c>
    </row>
    <row r="41" spans="1:63" x14ac:dyDescent="0.35">
      <c r="Q41" s="3" t="s">
        <v>28</v>
      </c>
      <c r="R41" s="3"/>
      <c r="S41" s="3"/>
      <c r="T41" s="3"/>
      <c r="U41" s="3"/>
      <c r="V41" s="3"/>
      <c r="Y41" s="11" t="s">
        <v>41</v>
      </c>
      <c r="Z41" s="10">
        <v>1</v>
      </c>
      <c r="AA41" s="10">
        <v>24</v>
      </c>
      <c r="AB41" s="14">
        <f>AA41/Z41</f>
        <v>24</v>
      </c>
      <c r="AC41" s="10">
        <v>24</v>
      </c>
      <c r="AD41" s="10">
        <v>0</v>
      </c>
      <c r="AG41" s="11" t="s">
        <v>40</v>
      </c>
      <c r="AH41" s="4">
        <v>3</v>
      </c>
      <c r="AI41" s="4">
        <v>27</v>
      </c>
      <c r="AJ41" s="4">
        <f>AI41/AH41</f>
        <v>9</v>
      </c>
      <c r="AK41" s="4">
        <v>12</v>
      </c>
      <c r="AL41" s="4">
        <v>0</v>
      </c>
      <c r="AO41" s="3" t="s">
        <v>28</v>
      </c>
      <c r="AP41" s="3"/>
      <c r="AQ41" s="3"/>
      <c r="AR41" s="3"/>
      <c r="AS41" s="3"/>
      <c r="AT41" s="3"/>
      <c r="AW41" s="3" t="s">
        <v>28</v>
      </c>
      <c r="BE41" s="3" t="s">
        <v>28</v>
      </c>
    </row>
    <row r="42" spans="1:63" x14ac:dyDescent="0.35">
      <c r="Q42" s="3" t="s">
        <v>3</v>
      </c>
      <c r="R42" s="8" t="s">
        <v>29</v>
      </c>
      <c r="S42" s="8" t="s">
        <v>7</v>
      </c>
      <c r="T42" s="8" t="s">
        <v>11</v>
      </c>
      <c r="U42" s="8" t="s">
        <v>12</v>
      </c>
      <c r="V42" s="8" t="s">
        <v>13</v>
      </c>
      <c r="AG42" s="11" t="s">
        <v>41</v>
      </c>
      <c r="AH42" s="10">
        <v>1</v>
      </c>
      <c r="AI42" s="10">
        <v>17</v>
      </c>
      <c r="AJ42" s="14">
        <f>AI42/AH42</f>
        <v>17</v>
      </c>
      <c r="AK42" s="10">
        <v>17</v>
      </c>
      <c r="AL42" s="10">
        <v>0</v>
      </c>
      <c r="AO42" s="3" t="s">
        <v>3</v>
      </c>
      <c r="AP42" s="8" t="s">
        <v>29</v>
      </c>
      <c r="AQ42" s="8" t="s">
        <v>7</v>
      </c>
      <c r="AR42" s="8" t="s">
        <v>11</v>
      </c>
      <c r="AS42" s="8" t="s">
        <v>12</v>
      </c>
      <c r="AT42" s="8" t="s">
        <v>13</v>
      </c>
      <c r="AW42" s="3" t="s">
        <v>3</v>
      </c>
      <c r="AX42" s="8" t="s">
        <v>29</v>
      </c>
      <c r="AY42" s="8" t="s">
        <v>7</v>
      </c>
      <c r="AZ42" s="8" t="s">
        <v>11</v>
      </c>
      <c r="BA42" s="8" t="s">
        <v>12</v>
      </c>
      <c r="BB42" s="8" t="s">
        <v>13</v>
      </c>
      <c r="BE42" s="3" t="s">
        <v>3</v>
      </c>
      <c r="BF42" s="8" t="s">
        <v>29</v>
      </c>
      <c r="BG42" s="8" t="s">
        <v>7</v>
      </c>
      <c r="BH42" s="8" t="s">
        <v>11</v>
      </c>
      <c r="BI42" s="8" t="s">
        <v>12</v>
      </c>
      <c r="BJ42" s="8" t="s">
        <v>13</v>
      </c>
    </row>
    <row r="43" spans="1:63" ht="15.5" x14ac:dyDescent="0.45">
      <c r="A43" s="16" t="s">
        <v>25</v>
      </c>
      <c r="B43" s="18"/>
      <c r="C43" s="18"/>
      <c r="D43" s="18"/>
      <c r="E43" s="18"/>
      <c r="F43" s="18"/>
      <c r="G43" s="18"/>
      <c r="H43" s="18"/>
      <c r="J43" s="16" t="s">
        <v>26</v>
      </c>
      <c r="K43" s="18"/>
      <c r="L43" s="18"/>
      <c r="M43" s="18"/>
      <c r="N43" s="18"/>
      <c r="Q43" s="11" t="s">
        <v>41</v>
      </c>
      <c r="R43" s="10">
        <v>1</v>
      </c>
      <c r="S43" s="10">
        <v>25</v>
      </c>
      <c r="T43" s="10">
        <f>S43/R43</f>
        <v>25</v>
      </c>
      <c r="U43" s="10">
        <v>25</v>
      </c>
      <c r="V43" s="10">
        <v>0</v>
      </c>
      <c r="Y43" s="3" t="s">
        <v>65</v>
      </c>
      <c r="AG43" s="11" t="s">
        <v>44</v>
      </c>
      <c r="AH43" s="4">
        <v>1</v>
      </c>
      <c r="AI43" s="4">
        <v>15</v>
      </c>
      <c r="AJ43" s="4">
        <f>AI43/AH43</f>
        <v>15</v>
      </c>
      <c r="AK43" s="4">
        <v>15</v>
      </c>
      <c r="AL43" s="4">
        <v>0</v>
      </c>
      <c r="AO43" s="11" t="s">
        <v>43</v>
      </c>
      <c r="AP43" s="4">
        <v>1</v>
      </c>
      <c r="AQ43" s="4">
        <v>41</v>
      </c>
      <c r="AR43" s="4">
        <f>AQ43/AP43</f>
        <v>41</v>
      </c>
      <c r="AS43" s="4">
        <v>41</v>
      </c>
      <c r="AT43" s="4">
        <v>0</v>
      </c>
      <c r="AW43" t="s">
        <v>40</v>
      </c>
      <c r="AX43" s="4">
        <v>1</v>
      </c>
      <c r="AY43" s="4">
        <v>1</v>
      </c>
      <c r="AZ43" s="4">
        <f>AY43/AX43</f>
        <v>1</v>
      </c>
      <c r="BA43" s="4">
        <v>1</v>
      </c>
      <c r="BB43" s="4">
        <v>0</v>
      </c>
      <c r="BE43" t="s">
        <v>40</v>
      </c>
      <c r="BF43" s="4">
        <v>1</v>
      </c>
      <c r="BG43" s="4">
        <v>12</v>
      </c>
      <c r="BH43" s="4">
        <f>BG43/BF43</f>
        <v>12</v>
      </c>
      <c r="BI43" s="4">
        <v>12</v>
      </c>
      <c r="BJ43" s="4">
        <v>0</v>
      </c>
    </row>
    <row r="44" spans="1:63" x14ac:dyDescent="0.35">
      <c r="Y44" s="3" t="s">
        <v>3</v>
      </c>
      <c r="Z44" s="8" t="s">
        <v>29</v>
      </c>
      <c r="AA44" s="8" t="s">
        <v>7</v>
      </c>
      <c r="AB44" s="8" t="s">
        <v>11</v>
      </c>
      <c r="AC44" s="8" t="s">
        <v>12</v>
      </c>
      <c r="AD44" s="8" t="s">
        <v>13</v>
      </c>
      <c r="AO44" s="11" t="s">
        <v>44</v>
      </c>
      <c r="AP44" s="4">
        <v>1</v>
      </c>
      <c r="AQ44" s="4">
        <v>6</v>
      </c>
      <c r="AR44" s="4">
        <f>AQ44/AP44</f>
        <v>6</v>
      </c>
      <c r="AS44" s="4">
        <v>6</v>
      </c>
      <c r="AT44" s="4">
        <v>0</v>
      </c>
      <c r="BE44" t="s">
        <v>41</v>
      </c>
      <c r="BF44" s="4">
        <v>2</v>
      </c>
      <c r="BG44" s="4">
        <v>47</v>
      </c>
      <c r="BH44" s="4">
        <v>47</v>
      </c>
      <c r="BI44" s="4">
        <v>27</v>
      </c>
      <c r="BJ44" s="4">
        <v>0</v>
      </c>
    </row>
    <row r="45" spans="1:63" ht="15.5" x14ac:dyDescent="0.35">
      <c r="A45" s="2" t="s">
        <v>2</v>
      </c>
      <c r="J45" s="3" t="s">
        <v>98</v>
      </c>
      <c r="K45" s="3"/>
      <c r="L45" s="3"/>
      <c r="M45" s="3"/>
      <c r="N45" s="3"/>
      <c r="Y45" s="11" t="s">
        <v>40</v>
      </c>
      <c r="Z45" s="4">
        <v>2</v>
      </c>
      <c r="AA45" s="4">
        <v>37</v>
      </c>
      <c r="AB45" s="4">
        <f>AA45/Z45</f>
        <v>18.5</v>
      </c>
      <c r="AC45" s="4">
        <v>30</v>
      </c>
      <c r="AD45" s="4">
        <v>0</v>
      </c>
      <c r="AG45" s="3" t="s">
        <v>65</v>
      </c>
      <c r="AO45" s="11" t="s">
        <v>41</v>
      </c>
      <c r="AP45" s="10">
        <v>1</v>
      </c>
      <c r="AQ45" s="10">
        <v>1</v>
      </c>
      <c r="AR45" s="14">
        <f>AQ45/AP45</f>
        <v>1</v>
      </c>
      <c r="AS45" s="10">
        <v>1</v>
      </c>
      <c r="AT45" s="10">
        <v>0</v>
      </c>
    </row>
    <row r="46" spans="1:63" x14ac:dyDescent="0.35">
      <c r="A46" s="3" t="s">
        <v>3</v>
      </c>
      <c r="B46" s="8" t="s">
        <v>4</v>
      </c>
      <c r="C46" s="8" t="s">
        <v>5</v>
      </c>
      <c r="D46" s="8" t="s">
        <v>6</v>
      </c>
      <c r="E46" s="8" t="s">
        <v>7</v>
      </c>
      <c r="F46" s="8" t="s">
        <v>8</v>
      </c>
      <c r="G46" s="8" t="s">
        <v>9</v>
      </c>
      <c r="H46" s="8" t="s">
        <v>12</v>
      </c>
      <c r="I46" s="8" t="s">
        <v>27</v>
      </c>
      <c r="J46" s="3" t="s">
        <v>99</v>
      </c>
      <c r="K46" s="3"/>
      <c r="L46" s="3"/>
      <c r="M46" s="3"/>
      <c r="N46" s="3"/>
      <c r="Y46" s="11" t="s">
        <v>55</v>
      </c>
      <c r="Z46" s="4">
        <v>1</v>
      </c>
      <c r="AA46" s="4">
        <v>12</v>
      </c>
      <c r="AB46" s="6">
        <f>AA46/Z46</f>
        <v>12</v>
      </c>
      <c r="AC46" s="4">
        <v>12</v>
      </c>
      <c r="AD46" s="4">
        <v>0</v>
      </c>
      <c r="AG46" s="3" t="s">
        <v>3</v>
      </c>
      <c r="AH46" s="8" t="s">
        <v>29</v>
      </c>
      <c r="AI46" s="8" t="s">
        <v>7</v>
      </c>
      <c r="AJ46" s="8" t="s">
        <v>11</v>
      </c>
      <c r="AK46" s="8" t="s">
        <v>12</v>
      </c>
      <c r="AL46" s="8" t="s">
        <v>13</v>
      </c>
    </row>
    <row r="47" spans="1:63" x14ac:dyDescent="0.35">
      <c r="A47" t="s">
        <v>39</v>
      </c>
      <c r="B47" s="4">
        <f>B9+J9+R9+Z9+AH9+AP9+AX9+BF9</f>
        <v>134</v>
      </c>
      <c r="C47" s="4">
        <f>C9+K9+S9+AA9+AI9+AQ9+AY9+BG9</f>
        <v>79</v>
      </c>
      <c r="D47" s="5">
        <f>C47/B47</f>
        <v>0.58955223880597019</v>
      </c>
      <c r="E47" s="4">
        <f>E9+M9+U9+AC9+AK9+AS9+BA9+BI9</f>
        <v>1082</v>
      </c>
      <c r="F47" s="4">
        <f>F9+N9+V9+AD9+AT9+BJ9</f>
        <v>12</v>
      </c>
      <c r="G47" s="4">
        <f>G9+O9+W9+AM9+BK9</f>
        <v>3</v>
      </c>
      <c r="H47" s="13">
        <v>75</v>
      </c>
      <c r="I47" s="4">
        <v>105.4</v>
      </c>
      <c r="J47" s="3" t="s">
        <v>100</v>
      </c>
      <c r="K47" s="3"/>
      <c r="L47" s="3"/>
      <c r="M47" s="3"/>
      <c r="N47" s="3"/>
      <c r="AO47" s="3" t="s">
        <v>65</v>
      </c>
      <c r="AW47" s="3" t="s">
        <v>65</v>
      </c>
      <c r="AX47" s="3"/>
      <c r="AY47" s="3"/>
      <c r="AZ47" s="3"/>
      <c r="BA47" s="3"/>
      <c r="BB47" s="3"/>
      <c r="BE47" s="3" t="s">
        <v>65</v>
      </c>
      <c r="BF47" s="3"/>
      <c r="BG47" s="3"/>
      <c r="BH47" s="3"/>
      <c r="BI47" s="3"/>
      <c r="BJ47" s="3"/>
    </row>
    <row r="48" spans="1:63" x14ac:dyDescent="0.35">
      <c r="A48" t="s">
        <v>41</v>
      </c>
      <c r="B48" s="4">
        <v>1</v>
      </c>
      <c r="C48" s="4">
        <v>0</v>
      </c>
      <c r="D48" s="5">
        <f>C48/B48</f>
        <v>0</v>
      </c>
      <c r="E48" s="4">
        <v>0</v>
      </c>
      <c r="F48" s="4">
        <v>0</v>
      </c>
      <c r="G48" s="4">
        <v>0</v>
      </c>
      <c r="H48" s="4">
        <v>0</v>
      </c>
      <c r="I48" s="4"/>
      <c r="J48" s="3" t="s">
        <v>101</v>
      </c>
      <c r="K48" s="3"/>
      <c r="L48" s="3"/>
      <c r="M48" s="3"/>
      <c r="N48" s="3"/>
      <c r="Y48" s="3" t="s">
        <v>66</v>
      </c>
      <c r="AG48" s="3" t="s">
        <v>66</v>
      </c>
      <c r="AO48" s="3" t="s">
        <v>3</v>
      </c>
      <c r="AP48" s="8" t="s">
        <v>29</v>
      </c>
      <c r="AQ48" s="8" t="s">
        <v>7</v>
      </c>
      <c r="AR48" s="8" t="s">
        <v>11</v>
      </c>
      <c r="AS48" s="8" t="s">
        <v>12</v>
      </c>
      <c r="AT48" s="8" t="s">
        <v>13</v>
      </c>
      <c r="AW48" s="3" t="s">
        <v>3</v>
      </c>
      <c r="AX48" s="8" t="s">
        <v>29</v>
      </c>
      <c r="AY48" s="8" t="s">
        <v>7</v>
      </c>
      <c r="AZ48" s="8" t="s">
        <v>11</v>
      </c>
      <c r="BA48" s="8" t="s">
        <v>12</v>
      </c>
      <c r="BB48" s="8" t="s">
        <v>13</v>
      </c>
      <c r="BE48" s="3" t="s">
        <v>3</v>
      </c>
      <c r="BF48" s="8" t="s">
        <v>29</v>
      </c>
      <c r="BG48" s="8" t="s">
        <v>7</v>
      </c>
      <c r="BH48" s="8" t="s">
        <v>11</v>
      </c>
      <c r="BI48" s="8" t="s">
        <v>12</v>
      </c>
      <c r="BJ48" s="8" t="s">
        <v>13</v>
      </c>
    </row>
    <row r="49" spans="1:62" x14ac:dyDescent="0.35">
      <c r="J49" s="3" t="s">
        <v>83</v>
      </c>
      <c r="K49" s="3"/>
      <c r="L49" s="3"/>
      <c r="M49" s="3" t="s">
        <v>84</v>
      </c>
      <c r="N49" s="3" t="s">
        <v>80</v>
      </c>
      <c r="Y49" s="3" t="s">
        <v>3</v>
      </c>
      <c r="Z49" s="8" t="s">
        <v>29</v>
      </c>
      <c r="AA49" s="8" t="s">
        <v>7</v>
      </c>
      <c r="AB49" s="8" t="s">
        <v>11</v>
      </c>
      <c r="AC49" s="8" t="s">
        <v>12</v>
      </c>
      <c r="AG49" s="3" t="s">
        <v>3</v>
      </c>
      <c r="AH49" s="8" t="s">
        <v>29</v>
      </c>
      <c r="AI49" s="8" t="s">
        <v>7</v>
      </c>
      <c r="AJ49" s="8" t="s">
        <v>11</v>
      </c>
      <c r="AK49" s="8" t="s">
        <v>12</v>
      </c>
      <c r="AW49" t="s">
        <v>40</v>
      </c>
      <c r="AX49" s="4">
        <v>1</v>
      </c>
      <c r="AY49" s="4">
        <v>12</v>
      </c>
      <c r="AZ49" s="4">
        <f>AY49/AX49</f>
        <v>12</v>
      </c>
      <c r="BA49" s="4">
        <v>12</v>
      </c>
      <c r="BB49" s="4">
        <v>0</v>
      </c>
      <c r="BE49" t="s">
        <v>41</v>
      </c>
      <c r="BF49" s="4">
        <v>1</v>
      </c>
      <c r="BG49" s="4">
        <v>5</v>
      </c>
      <c r="BH49" s="4">
        <f>BG49/BF49</f>
        <v>5</v>
      </c>
      <c r="BI49" s="4">
        <v>5</v>
      </c>
      <c r="BJ49" s="4">
        <v>0</v>
      </c>
    </row>
    <row r="50" spans="1:62" ht="15.5" x14ac:dyDescent="0.35">
      <c r="A50" s="2" t="s">
        <v>10</v>
      </c>
      <c r="J50" s="3" t="s">
        <v>102</v>
      </c>
      <c r="K50" s="3"/>
      <c r="L50" s="3"/>
      <c r="M50" s="3" t="s">
        <v>103</v>
      </c>
      <c r="N50" s="3" t="s">
        <v>104</v>
      </c>
      <c r="Y50" t="s">
        <v>40</v>
      </c>
      <c r="Z50" s="4">
        <v>1</v>
      </c>
      <c r="AA50" s="4">
        <v>35</v>
      </c>
      <c r="AB50" s="6">
        <f>AA50/Z50</f>
        <v>35</v>
      </c>
      <c r="AC50" s="4">
        <v>35</v>
      </c>
      <c r="AG50" t="s">
        <v>40</v>
      </c>
      <c r="AH50" s="4">
        <v>1</v>
      </c>
      <c r="AI50" s="4">
        <v>36</v>
      </c>
      <c r="AJ50" s="6">
        <f>AI50/AH50</f>
        <v>36</v>
      </c>
      <c r="AK50" s="4">
        <v>36</v>
      </c>
      <c r="AO50" s="3" t="s">
        <v>66</v>
      </c>
    </row>
    <row r="51" spans="1:62" x14ac:dyDescent="0.35">
      <c r="A51" s="3" t="s">
        <v>3</v>
      </c>
      <c r="B51" s="8" t="s">
        <v>4</v>
      </c>
      <c r="C51" s="8" t="s">
        <v>7</v>
      </c>
      <c r="D51" s="8" t="s">
        <v>11</v>
      </c>
      <c r="E51" s="8" t="s">
        <v>12</v>
      </c>
      <c r="F51" s="8" t="s">
        <v>13</v>
      </c>
      <c r="J51" s="3" t="s">
        <v>106</v>
      </c>
      <c r="K51" s="3"/>
      <c r="L51" s="3"/>
      <c r="M51" s="3"/>
      <c r="N51" s="3"/>
      <c r="AG51" s="11" t="s">
        <v>41</v>
      </c>
      <c r="AH51" s="4">
        <v>1</v>
      </c>
      <c r="AI51" s="4">
        <v>45</v>
      </c>
      <c r="AJ51" s="4">
        <f>AI51/AH51</f>
        <v>45</v>
      </c>
      <c r="AK51" s="4">
        <v>45</v>
      </c>
      <c r="AO51" s="3" t="s">
        <v>3</v>
      </c>
      <c r="AP51" s="8" t="s">
        <v>29</v>
      </c>
      <c r="AQ51" s="8" t="s">
        <v>7</v>
      </c>
      <c r="AR51" s="8" t="s">
        <v>11</v>
      </c>
      <c r="AS51" s="8" t="s">
        <v>12</v>
      </c>
      <c r="AW51" s="3" t="s">
        <v>66</v>
      </c>
      <c r="AX51" s="3"/>
      <c r="AY51" s="3"/>
      <c r="AZ51" s="3"/>
      <c r="BA51" s="3"/>
      <c r="BE51" s="3" t="s">
        <v>66</v>
      </c>
      <c r="BF51" s="3"/>
      <c r="BG51" s="3"/>
      <c r="BH51" s="3"/>
      <c r="BI51" s="3"/>
    </row>
    <row r="52" spans="1:62" x14ac:dyDescent="0.35">
      <c r="A52" t="s">
        <v>41</v>
      </c>
      <c r="B52" s="4">
        <f>B14+J13+R13+Z13+AH15+AP15+AX14+BF14</f>
        <v>56</v>
      </c>
      <c r="C52" s="4">
        <f>C14+K13+S13+AA13+AI15+AQ15+AY14+BG14</f>
        <v>370</v>
      </c>
      <c r="D52" s="6">
        <f t="shared" ref="D52:D57" si="9">C52/B52</f>
        <v>6.6071428571428568</v>
      </c>
      <c r="E52" s="4">
        <v>56</v>
      </c>
      <c r="F52" s="4">
        <f>F14+V13+AD13+AT15+BB14</f>
        <v>5</v>
      </c>
      <c r="J52" s="3" t="s">
        <v>105</v>
      </c>
      <c r="K52" s="3"/>
      <c r="L52" s="3"/>
      <c r="M52" s="3"/>
      <c r="N52" s="3"/>
      <c r="AO52" s="11" t="s">
        <v>41</v>
      </c>
      <c r="AP52" s="4">
        <v>2</v>
      </c>
      <c r="AQ52" s="4">
        <v>44</v>
      </c>
      <c r="AR52" s="6">
        <f>AQ52/AP52</f>
        <v>22</v>
      </c>
      <c r="AS52" s="4">
        <v>44</v>
      </c>
      <c r="AW52" s="3" t="s">
        <v>3</v>
      </c>
      <c r="AX52" s="8" t="s">
        <v>29</v>
      </c>
      <c r="AY52" s="8" t="s">
        <v>7</v>
      </c>
      <c r="AZ52" s="8" t="s">
        <v>11</v>
      </c>
      <c r="BA52" s="8" t="s">
        <v>12</v>
      </c>
      <c r="BE52" s="3" t="s">
        <v>3</v>
      </c>
      <c r="BF52" s="8" t="s">
        <v>29</v>
      </c>
      <c r="BG52" s="8" t="s">
        <v>7</v>
      </c>
      <c r="BH52" s="8" t="s">
        <v>11</v>
      </c>
      <c r="BI52" s="8" t="s">
        <v>12</v>
      </c>
    </row>
    <row r="53" spans="1:62" x14ac:dyDescent="0.35">
      <c r="A53" t="s">
        <v>40</v>
      </c>
      <c r="B53" s="4">
        <f>B13+J14+Z17+AH13+AP14+AX15+BF16</f>
        <v>39</v>
      </c>
      <c r="C53" s="4">
        <f>C13+K14+AA17+AI13+AQ14+AY15+BG16</f>
        <v>174</v>
      </c>
      <c r="D53" s="6">
        <f t="shared" si="9"/>
        <v>4.4615384615384617</v>
      </c>
      <c r="E53" s="4">
        <v>21</v>
      </c>
      <c r="F53" s="4">
        <f>F13+N14+AT14</f>
        <v>4</v>
      </c>
      <c r="J53" s="3" t="s">
        <v>107</v>
      </c>
      <c r="K53" s="3"/>
      <c r="L53" s="3"/>
      <c r="M53" s="3"/>
      <c r="N53" s="3"/>
      <c r="AO53" t="s">
        <v>40</v>
      </c>
      <c r="AP53" s="4">
        <v>2</v>
      </c>
      <c r="AQ53" s="4">
        <v>36</v>
      </c>
      <c r="AR53" s="6">
        <f>AQ53/AP53</f>
        <v>18</v>
      </c>
      <c r="AS53" s="4">
        <v>35</v>
      </c>
      <c r="AW53" t="s">
        <v>41</v>
      </c>
      <c r="AX53" s="4">
        <v>1</v>
      </c>
      <c r="AY53" s="4">
        <v>34</v>
      </c>
      <c r="AZ53" s="6">
        <f>AY53/AX53</f>
        <v>34</v>
      </c>
      <c r="BA53" s="4">
        <v>34</v>
      </c>
      <c r="BE53" t="s">
        <v>41</v>
      </c>
      <c r="BF53" s="4">
        <v>2</v>
      </c>
      <c r="BG53" s="4">
        <v>68</v>
      </c>
      <c r="BH53" s="6">
        <f>BG53/BF53</f>
        <v>34</v>
      </c>
      <c r="BI53" s="4">
        <v>48</v>
      </c>
    </row>
    <row r="54" spans="1:62" x14ac:dyDescent="0.35">
      <c r="A54" t="s">
        <v>39</v>
      </c>
      <c r="B54" s="4">
        <f>J16+Z14+AH14+R15+AP16+AX16+BF15</f>
        <v>30</v>
      </c>
      <c r="C54" s="4">
        <f>K16+S15+AA14+AI14+AQ16+AY16+BG15</f>
        <v>95</v>
      </c>
      <c r="D54" s="6">
        <f>C54/B54</f>
        <v>3.1666666666666665</v>
      </c>
      <c r="E54" s="4">
        <v>13</v>
      </c>
      <c r="F54" s="4">
        <f>N16</f>
        <v>1</v>
      </c>
      <c r="AW54" t="s">
        <v>40</v>
      </c>
      <c r="AX54" s="4">
        <v>3</v>
      </c>
      <c r="AY54" s="4">
        <v>83</v>
      </c>
      <c r="AZ54" s="6">
        <f>AY54/AX54</f>
        <v>27.666666666666668</v>
      </c>
      <c r="BA54" s="4">
        <v>39</v>
      </c>
      <c r="BF54" s="4"/>
      <c r="BG54" s="4"/>
      <c r="BH54" s="6"/>
      <c r="BI54" s="4"/>
    </row>
    <row r="55" spans="1:62" x14ac:dyDescent="0.35">
      <c r="A55" t="s">
        <v>42</v>
      </c>
      <c r="B55" s="4">
        <f>B15+J15+R14+Z16+AH16+BF17</f>
        <v>17</v>
      </c>
      <c r="C55" s="4">
        <f>C15+K15+S14+AA16+AI16+BG17</f>
        <v>57</v>
      </c>
      <c r="D55" s="6">
        <f>C55/B55</f>
        <v>3.3529411764705883</v>
      </c>
      <c r="E55" s="4">
        <v>15</v>
      </c>
      <c r="F55" s="4">
        <f>F15+V14</f>
        <v>1</v>
      </c>
    </row>
    <row r="56" spans="1:62" x14ac:dyDescent="0.35">
      <c r="A56" t="s">
        <v>47</v>
      </c>
      <c r="B56" s="4">
        <f>R16+Z15+BF18</f>
        <v>6</v>
      </c>
      <c r="C56" s="4">
        <f>S16+AA15+BG18</f>
        <v>37</v>
      </c>
      <c r="D56" s="6">
        <f t="shared" si="9"/>
        <v>6.166666666666667</v>
      </c>
      <c r="E56" s="4">
        <v>15</v>
      </c>
      <c r="F56" s="4">
        <f>V16+AD15</f>
        <v>2</v>
      </c>
    </row>
    <row r="57" spans="1:62" x14ac:dyDescent="0.35">
      <c r="A57" t="s">
        <v>55</v>
      </c>
      <c r="B57" s="4">
        <f>R17+Z18</f>
        <v>4</v>
      </c>
      <c r="C57" s="4">
        <f>S17+AA18</f>
        <v>13</v>
      </c>
      <c r="D57" s="6">
        <f t="shared" si="9"/>
        <v>3.25</v>
      </c>
      <c r="E57" s="4">
        <v>7</v>
      </c>
      <c r="F57" s="4">
        <f>V17</f>
        <v>0</v>
      </c>
    </row>
    <row r="59" spans="1:62" ht="15.5" x14ac:dyDescent="0.35">
      <c r="A59" s="2" t="s">
        <v>14</v>
      </c>
    </row>
    <row r="60" spans="1:62" x14ac:dyDescent="0.35">
      <c r="A60" s="3" t="s">
        <v>3</v>
      </c>
      <c r="B60" s="8" t="s">
        <v>15</v>
      </c>
      <c r="C60" s="8" t="s">
        <v>7</v>
      </c>
      <c r="D60" s="8" t="s">
        <v>11</v>
      </c>
      <c r="E60" s="8" t="s">
        <v>12</v>
      </c>
      <c r="F60" s="8" t="s">
        <v>13</v>
      </c>
    </row>
    <row r="61" spans="1:62" x14ac:dyDescent="0.35">
      <c r="A61" t="s">
        <v>41</v>
      </c>
      <c r="B61" s="4">
        <f>B22+J22+R22+Z24+AH22+AP22+AX25+BF25</f>
        <v>18</v>
      </c>
      <c r="C61" s="4">
        <f>C22+K22+S22+AA24+AI22+AQ22+AY25+BG25</f>
        <v>191</v>
      </c>
      <c r="D61" s="6">
        <f>C61/B61</f>
        <v>10.611111111111111</v>
      </c>
      <c r="E61" s="4">
        <v>75</v>
      </c>
      <c r="F61" s="4">
        <f>F22</f>
        <v>1</v>
      </c>
    </row>
    <row r="62" spans="1:62" x14ac:dyDescent="0.35">
      <c r="A62" t="s">
        <v>43</v>
      </c>
      <c r="B62" s="4">
        <f>B21+J23+R23+Z26+AH26+AP23+AX22+BF27</f>
        <v>15</v>
      </c>
      <c r="C62" s="4">
        <f>C21+K23+S23+AA26+AI26+AQ23+AY22+BG27</f>
        <v>265</v>
      </c>
      <c r="D62" s="6">
        <f>C62/B62</f>
        <v>17.666666666666668</v>
      </c>
      <c r="E62" s="4">
        <v>60</v>
      </c>
      <c r="F62" s="4">
        <f>F21+V23+AT23</f>
        <v>4</v>
      </c>
    </row>
    <row r="63" spans="1:62" x14ac:dyDescent="0.35">
      <c r="A63" t="s">
        <v>44</v>
      </c>
      <c r="B63" s="4">
        <f>B24+J21+R21+Z22+AP24+AX23+BF23</f>
        <v>13</v>
      </c>
      <c r="C63" s="4">
        <f>C24+K21+S21+AA22+AQ24+AY23+BG23</f>
        <v>292</v>
      </c>
      <c r="D63" s="6">
        <f>C63/B63</f>
        <v>22.46153846153846</v>
      </c>
      <c r="E63" s="4">
        <v>63</v>
      </c>
      <c r="F63" s="4">
        <f>F24+V21+AD22+AT24</f>
        <v>4</v>
      </c>
    </row>
    <row r="64" spans="1:62" x14ac:dyDescent="0.35">
      <c r="A64" t="s">
        <v>40</v>
      </c>
      <c r="B64" s="4">
        <f>B25+J24+Z23+AH23+AP27+AX26+BF22</f>
        <v>12</v>
      </c>
      <c r="C64" s="4">
        <f>C25+K24+AA23+AI23+AQ27+AY26+BG22</f>
        <v>149</v>
      </c>
      <c r="D64" s="6">
        <f>C64/B64</f>
        <v>12.416666666666666</v>
      </c>
      <c r="E64" s="4">
        <v>32</v>
      </c>
      <c r="F64" s="4">
        <f>F25+N24+BJ22</f>
        <v>2</v>
      </c>
    </row>
    <row r="65" spans="1:8" x14ac:dyDescent="0.35">
      <c r="A65" t="s">
        <v>47</v>
      </c>
      <c r="B65" s="4">
        <f>B23+J27+R27+Z27+AP26+AX24+BF26</f>
        <v>10</v>
      </c>
      <c r="C65" s="4">
        <f>C23+K27+S27+AA27+AQ26+AY24+BG26</f>
        <v>61</v>
      </c>
      <c r="D65" s="6">
        <f>C65/B65</f>
        <v>6.1</v>
      </c>
      <c r="E65" s="4">
        <v>13</v>
      </c>
      <c r="F65" s="4">
        <f>F23</f>
        <v>0</v>
      </c>
    </row>
    <row r="66" spans="1:8" x14ac:dyDescent="0.35">
      <c r="A66" t="s">
        <v>51</v>
      </c>
      <c r="B66" s="4">
        <f>J25+R25+AH24+AP25</f>
        <v>5</v>
      </c>
      <c r="C66" s="4">
        <f>K25+S25+AI24+AQ25</f>
        <v>54</v>
      </c>
      <c r="D66" s="6">
        <f t="shared" ref="D66" si="10">C66/B66</f>
        <v>10.8</v>
      </c>
      <c r="E66" s="4">
        <v>24</v>
      </c>
      <c r="F66" s="4">
        <v>0</v>
      </c>
    </row>
    <row r="67" spans="1:8" x14ac:dyDescent="0.35">
      <c r="A67" t="s">
        <v>42</v>
      </c>
      <c r="B67" s="4">
        <f>Z25+AH25</f>
        <v>2</v>
      </c>
      <c r="C67" s="4">
        <f>AA25+AI25</f>
        <v>45</v>
      </c>
      <c r="D67" s="6">
        <f>C67/B67</f>
        <v>22.5</v>
      </c>
      <c r="E67" s="4">
        <v>36</v>
      </c>
      <c r="F67" s="4">
        <f>AD25</f>
        <v>1</v>
      </c>
    </row>
    <row r="68" spans="1:8" x14ac:dyDescent="0.35">
      <c r="A68" t="s">
        <v>52</v>
      </c>
      <c r="B68" s="4">
        <f>J26+R26+BF24</f>
        <v>3</v>
      </c>
      <c r="C68" s="4">
        <v>9</v>
      </c>
      <c r="D68" s="6">
        <f>C68/B68</f>
        <v>3</v>
      </c>
      <c r="E68" s="4">
        <v>17</v>
      </c>
      <c r="F68" s="4">
        <f>N26</f>
        <v>0</v>
      </c>
    </row>
    <row r="69" spans="1:8" x14ac:dyDescent="0.35">
      <c r="A69" t="s">
        <v>58</v>
      </c>
      <c r="B69" s="4">
        <f>R24</f>
        <v>1</v>
      </c>
      <c r="C69" s="4">
        <f>S24</f>
        <v>9</v>
      </c>
      <c r="D69" s="6">
        <f>C69/B69</f>
        <v>9</v>
      </c>
      <c r="E69" s="4">
        <v>9</v>
      </c>
      <c r="F69" s="4">
        <v>0</v>
      </c>
    </row>
    <row r="71" spans="1:8" ht="15.5" x14ac:dyDescent="0.35">
      <c r="A71" s="2" t="s">
        <v>16</v>
      </c>
    </row>
    <row r="72" spans="1:8" x14ac:dyDescent="0.35">
      <c r="A72" s="3" t="s">
        <v>3</v>
      </c>
      <c r="B72" s="8" t="s">
        <v>17</v>
      </c>
      <c r="C72" s="8" t="s">
        <v>18</v>
      </c>
      <c r="D72" s="8" t="s">
        <v>19</v>
      </c>
      <c r="E72" s="4"/>
      <c r="F72" s="4"/>
      <c r="G72" s="4"/>
      <c r="H72" s="4"/>
    </row>
    <row r="73" spans="1:8" x14ac:dyDescent="0.35">
      <c r="A73" t="s">
        <v>44</v>
      </c>
      <c r="B73" s="4">
        <f>B31+J31+R31+Z31+AP31+AX31</f>
        <v>26</v>
      </c>
      <c r="C73" s="4">
        <f>C31+K31+S31+AA31+AQ31+AY31</f>
        <v>16</v>
      </c>
      <c r="D73" s="5">
        <f>C73/B73</f>
        <v>0.61538461538461542</v>
      </c>
      <c r="E73" s="4"/>
      <c r="F73" s="4"/>
      <c r="G73" s="4"/>
      <c r="H73" s="4"/>
    </row>
    <row r="74" spans="1:8" x14ac:dyDescent="0.35">
      <c r="B74" s="4"/>
      <c r="C74" s="4"/>
      <c r="D74" s="4"/>
      <c r="E74" s="4"/>
      <c r="F74" s="4"/>
      <c r="G74" s="4"/>
      <c r="H74" s="4"/>
    </row>
    <row r="75" spans="1:8" ht="15.5" x14ac:dyDescent="0.35">
      <c r="A75" s="2" t="s">
        <v>20</v>
      </c>
      <c r="B75" s="4"/>
      <c r="C75" s="4"/>
      <c r="D75" s="4"/>
      <c r="E75" s="4"/>
      <c r="F75" s="4"/>
      <c r="G75" s="4"/>
      <c r="H75" s="4"/>
    </row>
    <row r="76" spans="1:8" x14ac:dyDescent="0.35">
      <c r="A76" s="3" t="s">
        <v>3</v>
      </c>
      <c r="B76" s="8" t="s">
        <v>9</v>
      </c>
      <c r="C76" s="8" t="s">
        <v>7</v>
      </c>
      <c r="D76" s="8" t="s">
        <v>21</v>
      </c>
      <c r="E76" s="8" t="s">
        <v>22</v>
      </c>
      <c r="F76" s="8" t="s">
        <v>13</v>
      </c>
      <c r="G76" s="8" t="s">
        <v>23</v>
      </c>
      <c r="H76" s="8" t="s">
        <v>108</v>
      </c>
    </row>
    <row r="77" spans="1:8" x14ac:dyDescent="0.35">
      <c r="A77" t="s">
        <v>81</v>
      </c>
      <c r="E77" s="4">
        <v>1</v>
      </c>
      <c r="G77" s="4">
        <v>1</v>
      </c>
      <c r="H77" s="4">
        <v>46</v>
      </c>
    </row>
    <row r="78" spans="1:8" x14ac:dyDescent="0.35">
      <c r="A78" t="s">
        <v>42</v>
      </c>
      <c r="H78" s="4">
        <v>42</v>
      </c>
    </row>
    <row r="79" spans="1:8" x14ac:dyDescent="0.35">
      <c r="A79" t="s">
        <v>58</v>
      </c>
      <c r="B79" s="4"/>
      <c r="C79" s="4"/>
      <c r="D79" s="4"/>
      <c r="E79" s="4">
        <v>1</v>
      </c>
      <c r="H79" s="4">
        <v>31</v>
      </c>
    </row>
    <row r="80" spans="1:8" x14ac:dyDescent="0.35">
      <c r="A80" t="s">
        <v>47</v>
      </c>
      <c r="H80" s="4">
        <v>22</v>
      </c>
    </row>
    <row r="81" spans="1:8" x14ac:dyDescent="0.35">
      <c r="A81" t="s">
        <v>41</v>
      </c>
      <c r="B81" s="4"/>
      <c r="C81" s="4"/>
      <c r="D81" s="4"/>
      <c r="E81" s="4">
        <v>1</v>
      </c>
      <c r="F81" s="4"/>
      <c r="G81" s="4">
        <v>1</v>
      </c>
      <c r="H81" s="4">
        <v>19</v>
      </c>
    </row>
    <row r="82" spans="1:8" x14ac:dyDescent="0.35">
      <c r="A82" t="s">
        <v>40</v>
      </c>
      <c r="B82" s="4">
        <v>4</v>
      </c>
      <c r="C82" s="4">
        <v>110</v>
      </c>
      <c r="D82" s="4"/>
      <c r="E82" s="4"/>
      <c r="F82" s="4">
        <v>1</v>
      </c>
      <c r="H82" s="4">
        <v>15</v>
      </c>
    </row>
    <row r="83" spans="1:8" x14ac:dyDescent="0.35">
      <c r="A83" t="s">
        <v>53</v>
      </c>
      <c r="B83" s="4">
        <v>3</v>
      </c>
      <c r="C83" s="4">
        <v>53</v>
      </c>
      <c r="D83" s="4"/>
      <c r="E83" s="4"/>
      <c r="F83" s="4"/>
      <c r="G83" s="4"/>
      <c r="H83" s="4">
        <v>12</v>
      </c>
    </row>
    <row r="84" spans="1:8" x14ac:dyDescent="0.35">
      <c r="A84" t="s">
        <v>55</v>
      </c>
      <c r="B84" s="4"/>
      <c r="C84" s="4"/>
      <c r="D84" s="4"/>
      <c r="E84" s="4">
        <v>2</v>
      </c>
      <c r="H84" s="4">
        <v>12</v>
      </c>
    </row>
    <row r="85" spans="1:8" x14ac:dyDescent="0.35">
      <c r="A85" t="s">
        <v>114</v>
      </c>
      <c r="H85" s="4">
        <v>10</v>
      </c>
    </row>
    <row r="86" spans="1:8" x14ac:dyDescent="0.35">
      <c r="A86" t="s">
        <v>112</v>
      </c>
      <c r="H86" s="4">
        <v>7</v>
      </c>
    </row>
    <row r="87" spans="1:8" x14ac:dyDescent="0.35">
      <c r="A87" t="s">
        <v>113</v>
      </c>
      <c r="H87" s="4">
        <v>7</v>
      </c>
    </row>
    <row r="88" spans="1:8" x14ac:dyDescent="0.35">
      <c r="A88" t="s">
        <v>110</v>
      </c>
      <c r="H88" s="4">
        <v>7</v>
      </c>
    </row>
    <row r="89" spans="1:8" x14ac:dyDescent="0.35">
      <c r="A89" t="s">
        <v>111</v>
      </c>
      <c r="H89" s="4">
        <v>5</v>
      </c>
    </row>
    <row r="90" spans="1:8" x14ac:dyDescent="0.35">
      <c r="A90" t="s">
        <v>43</v>
      </c>
      <c r="H90" s="4">
        <v>5</v>
      </c>
    </row>
    <row r="91" spans="1:8" x14ac:dyDescent="0.35">
      <c r="A91" t="s">
        <v>44</v>
      </c>
      <c r="B91" s="4">
        <v>1</v>
      </c>
      <c r="C91" s="4">
        <v>0</v>
      </c>
      <c r="D91" s="4"/>
      <c r="E91" s="4"/>
      <c r="H91" s="4">
        <v>4</v>
      </c>
    </row>
    <row r="92" spans="1:8" x14ac:dyDescent="0.35">
      <c r="A92" t="s">
        <v>109</v>
      </c>
      <c r="H92" s="4">
        <v>4</v>
      </c>
    </row>
    <row r="93" spans="1:8" x14ac:dyDescent="0.35">
      <c r="A93" t="s">
        <v>115</v>
      </c>
      <c r="H93" s="4">
        <v>4</v>
      </c>
    </row>
    <row r="94" spans="1:8" x14ac:dyDescent="0.35">
      <c r="A94" t="s">
        <v>51</v>
      </c>
      <c r="E94" s="4">
        <v>1</v>
      </c>
      <c r="H94" s="4">
        <v>2</v>
      </c>
    </row>
    <row r="95" spans="1:8" x14ac:dyDescent="0.35">
      <c r="A95" t="s">
        <v>119</v>
      </c>
      <c r="H95" s="4">
        <v>2</v>
      </c>
    </row>
    <row r="96" spans="1:8" x14ac:dyDescent="0.35">
      <c r="A96" t="s">
        <v>52</v>
      </c>
      <c r="B96" s="4">
        <v>1</v>
      </c>
      <c r="C96" s="4">
        <v>5</v>
      </c>
      <c r="D96" s="4"/>
      <c r="E96" s="4">
        <v>1</v>
      </c>
      <c r="F96" s="4"/>
      <c r="G96" s="4"/>
      <c r="H96" s="4">
        <v>2</v>
      </c>
    </row>
    <row r="97" spans="1:8" x14ac:dyDescent="0.35">
      <c r="A97" t="s">
        <v>72</v>
      </c>
      <c r="B97" s="4"/>
      <c r="C97" s="4"/>
      <c r="D97" s="4"/>
      <c r="E97" s="4">
        <v>1</v>
      </c>
      <c r="F97" s="4"/>
      <c r="G97" s="4"/>
      <c r="H97" s="4">
        <v>1</v>
      </c>
    </row>
    <row r="98" spans="1:8" x14ac:dyDescent="0.35">
      <c r="A98" t="s">
        <v>39</v>
      </c>
      <c r="H98" s="4">
        <v>1</v>
      </c>
    </row>
    <row r="99" spans="1:8" x14ac:dyDescent="0.35">
      <c r="A99" t="s">
        <v>116</v>
      </c>
      <c r="H99" s="4">
        <v>1</v>
      </c>
    </row>
    <row r="100" spans="1:8" x14ac:dyDescent="0.35">
      <c r="A100" t="s">
        <v>117</v>
      </c>
      <c r="H100" s="4">
        <v>1</v>
      </c>
    </row>
    <row r="101" spans="1:8" x14ac:dyDescent="0.35">
      <c r="A101" t="s">
        <v>118</v>
      </c>
      <c r="H101" s="4">
        <v>1</v>
      </c>
    </row>
    <row r="103" spans="1:8" ht="15.5" x14ac:dyDescent="0.35">
      <c r="A103" s="2" t="s">
        <v>28</v>
      </c>
    </row>
    <row r="104" spans="1:8" x14ac:dyDescent="0.35">
      <c r="A104" s="3" t="s">
        <v>3</v>
      </c>
      <c r="B104" s="8" t="s">
        <v>29</v>
      </c>
      <c r="C104" s="8" t="s">
        <v>7</v>
      </c>
      <c r="D104" s="8" t="s">
        <v>11</v>
      </c>
      <c r="E104" s="8" t="s">
        <v>12</v>
      </c>
      <c r="F104" s="8" t="s">
        <v>13</v>
      </c>
    </row>
    <row r="105" spans="1:8" x14ac:dyDescent="0.35">
      <c r="A105" t="s">
        <v>41</v>
      </c>
      <c r="B105" s="4">
        <f>B40+J40+R43+Z41+AH42+AP45+BF44</f>
        <v>8</v>
      </c>
      <c r="C105" s="4">
        <f>C40+K40+S43+AA41+AI42+AQ45+BG44</f>
        <v>157</v>
      </c>
      <c r="D105" s="6">
        <f>C105/B105</f>
        <v>19.625</v>
      </c>
      <c r="E105" s="4">
        <v>25</v>
      </c>
      <c r="F105" s="4">
        <f>F40</f>
        <v>0</v>
      </c>
    </row>
    <row r="106" spans="1:8" x14ac:dyDescent="0.35">
      <c r="A106" t="s">
        <v>40</v>
      </c>
      <c r="B106" s="4">
        <f>B39+J39+AH41+AX43+BF43</f>
        <v>7</v>
      </c>
      <c r="C106" s="4">
        <f>C39+K39+AI41+AY43+BG43</f>
        <v>118</v>
      </c>
      <c r="D106" s="6">
        <f>C106/B106</f>
        <v>16.857142857142858</v>
      </c>
      <c r="E106" s="4">
        <v>65</v>
      </c>
      <c r="F106" s="4">
        <f>F39</f>
        <v>1</v>
      </c>
    </row>
    <row r="107" spans="1:8" x14ac:dyDescent="0.35">
      <c r="A107" t="s">
        <v>44</v>
      </c>
      <c r="B107" s="4">
        <f>AH43+AP44</f>
        <v>2</v>
      </c>
      <c r="C107" s="4">
        <f>AI43+AQ44</f>
        <v>21</v>
      </c>
      <c r="D107" s="4">
        <f>C107/B107</f>
        <v>10.5</v>
      </c>
      <c r="E107" s="4">
        <v>15</v>
      </c>
      <c r="F107" s="4">
        <v>0</v>
      </c>
    </row>
    <row r="108" spans="1:8" x14ac:dyDescent="0.35">
      <c r="A108" t="s">
        <v>43</v>
      </c>
      <c r="B108" s="4">
        <f>AP43</f>
        <v>1</v>
      </c>
      <c r="C108" s="4">
        <f>AQ43</f>
        <v>41</v>
      </c>
      <c r="D108" s="6">
        <f>C108/B108</f>
        <v>41</v>
      </c>
      <c r="E108" s="4">
        <v>41</v>
      </c>
      <c r="F108" s="4">
        <v>0</v>
      </c>
    </row>
    <row r="110" spans="1:8" x14ac:dyDescent="0.35">
      <c r="A110" s="3" t="s">
        <v>48</v>
      </c>
    </row>
    <row r="111" spans="1:8" x14ac:dyDescent="0.35">
      <c r="A111" s="3" t="s">
        <v>3</v>
      </c>
      <c r="B111" s="8" t="s">
        <v>29</v>
      </c>
      <c r="C111" s="8" t="s">
        <v>7</v>
      </c>
      <c r="D111" s="8" t="s">
        <v>11</v>
      </c>
      <c r="E111" s="8" t="s">
        <v>12</v>
      </c>
    </row>
    <row r="112" spans="1:8" x14ac:dyDescent="0.35">
      <c r="A112" t="s">
        <v>44</v>
      </c>
      <c r="B112" s="4">
        <v>35</v>
      </c>
      <c r="C112" s="4">
        <v>902</v>
      </c>
      <c r="D112" s="6">
        <f>C112/B112</f>
        <v>25.771428571428572</v>
      </c>
      <c r="E112" s="4">
        <v>58</v>
      </c>
    </row>
    <row r="114" spans="1:6" x14ac:dyDescent="0.35">
      <c r="A114" s="3" t="s">
        <v>65</v>
      </c>
    </row>
    <row r="115" spans="1:6" x14ac:dyDescent="0.35">
      <c r="A115" s="3" t="s">
        <v>3</v>
      </c>
      <c r="B115" s="8" t="s">
        <v>29</v>
      </c>
      <c r="C115" s="8" t="s">
        <v>7</v>
      </c>
      <c r="D115" s="8" t="s">
        <v>11</v>
      </c>
      <c r="E115" s="8" t="s">
        <v>12</v>
      </c>
      <c r="F115" s="8" t="s">
        <v>13</v>
      </c>
    </row>
    <row r="116" spans="1:6" x14ac:dyDescent="0.35">
      <c r="A116" s="11" t="s">
        <v>40</v>
      </c>
      <c r="B116" s="4">
        <v>3</v>
      </c>
      <c r="C116" s="4">
        <v>49</v>
      </c>
      <c r="D116" s="6">
        <f>C116/B116</f>
        <v>16.333333333333332</v>
      </c>
      <c r="E116" s="4">
        <v>30</v>
      </c>
      <c r="F116" s="4">
        <v>0</v>
      </c>
    </row>
    <row r="117" spans="1:6" x14ac:dyDescent="0.35">
      <c r="A117" s="11" t="s">
        <v>55</v>
      </c>
      <c r="B117" s="4">
        <v>1</v>
      </c>
      <c r="C117" s="4">
        <v>12</v>
      </c>
      <c r="D117" s="6">
        <f>C117/B117</f>
        <v>12</v>
      </c>
      <c r="E117" s="4">
        <v>12</v>
      </c>
      <c r="F117" s="4">
        <v>0</v>
      </c>
    </row>
    <row r="118" spans="1:6" x14ac:dyDescent="0.35">
      <c r="A118" s="11" t="s">
        <v>41</v>
      </c>
      <c r="B118" s="4">
        <v>1</v>
      </c>
      <c r="C118" s="4">
        <v>5</v>
      </c>
      <c r="D118" s="6">
        <v>5</v>
      </c>
      <c r="E118" s="4">
        <v>5</v>
      </c>
      <c r="F118" s="4">
        <v>0</v>
      </c>
    </row>
    <row r="120" spans="1:6" x14ac:dyDescent="0.35">
      <c r="A120" s="3" t="s">
        <v>66</v>
      </c>
    </row>
    <row r="121" spans="1:6" x14ac:dyDescent="0.35">
      <c r="A121" s="3" t="s">
        <v>3</v>
      </c>
      <c r="B121" s="8" t="s">
        <v>29</v>
      </c>
      <c r="C121" s="8" t="s">
        <v>7</v>
      </c>
      <c r="D121" s="8" t="s">
        <v>11</v>
      </c>
      <c r="E121" s="8" t="s">
        <v>12</v>
      </c>
    </row>
    <row r="122" spans="1:6" x14ac:dyDescent="0.35">
      <c r="A122" t="s">
        <v>40</v>
      </c>
      <c r="B122" s="4">
        <v>7</v>
      </c>
      <c r="C122" s="4">
        <v>190</v>
      </c>
      <c r="D122" s="6">
        <f>C122/B122</f>
        <v>27.142857142857142</v>
      </c>
      <c r="E122" s="4">
        <v>39</v>
      </c>
    </row>
    <row r="123" spans="1:6" x14ac:dyDescent="0.35">
      <c r="A123" t="s">
        <v>41</v>
      </c>
      <c r="B123" s="4">
        <v>6</v>
      </c>
      <c r="C123" s="4">
        <v>191</v>
      </c>
      <c r="D123" s="6">
        <f>C123/B123</f>
        <v>31.833333333333332</v>
      </c>
      <c r="E123" s="4">
        <v>48</v>
      </c>
    </row>
  </sheetData>
  <mergeCells count="10">
    <mergeCell ref="BE5:BK5"/>
    <mergeCell ref="A43:H43"/>
    <mergeCell ref="J43:N43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0"/>
  <sheetViews>
    <sheetView workbookViewId="0">
      <selection activeCell="D10" sqref="D10"/>
    </sheetView>
  </sheetViews>
  <sheetFormatPr defaultRowHeight="14.5" x14ac:dyDescent="0.35"/>
  <cols>
    <col min="1" max="1" width="14.81640625" customWidth="1"/>
    <col min="9" max="9" width="15.7265625" customWidth="1"/>
    <col min="17" max="17" width="14.54296875" customWidth="1"/>
    <col min="25" max="25" width="10.36328125" customWidth="1"/>
    <col min="33" max="33" width="13.08984375" customWidth="1"/>
    <col min="41" max="41" width="11.6328125" customWidth="1"/>
    <col min="49" max="49" width="11.26953125" customWidth="1"/>
    <col min="57" max="57" width="12.1796875" customWidth="1"/>
  </cols>
  <sheetData>
    <row r="1" spans="1:63" s="1" customFormat="1" ht="21" x14ac:dyDescent="0.5">
      <c r="A1" s="1" t="s">
        <v>31</v>
      </c>
      <c r="H1" s="1" t="s">
        <v>30</v>
      </c>
    </row>
    <row r="3" spans="1:63" ht="21" x14ac:dyDescent="0.5">
      <c r="A3" s="1" t="s">
        <v>1</v>
      </c>
    </row>
    <row r="5" spans="1:63" ht="18.5" customHeight="1" x14ac:dyDescent="0.45">
      <c r="A5" s="22" t="s">
        <v>32</v>
      </c>
      <c r="B5" s="22"/>
      <c r="C5" s="22"/>
      <c r="D5" s="22"/>
      <c r="E5" s="22"/>
      <c r="F5" s="22"/>
      <c r="G5" s="22"/>
      <c r="I5" s="22" t="s">
        <v>54</v>
      </c>
      <c r="J5" s="22"/>
      <c r="K5" s="22"/>
      <c r="L5" s="22"/>
      <c r="M5" s="22"/>
      <c r="N5" s="22"/>
      <c r="O5" s="22"/>
      <c r="Q5" s="22" t="s">
        <v>57</v>
      </c>
      <c r="R5" s="22"/>
      <c r="S5" s="22"/>
      <c r="T5" s="22"/>
      <c r="U5" s="22"/>
      <c r="V5" s="22"/>
      <c r="W5" s="22"/>
      <c r="Y5" s="22" t="s">
        <v>64</v>
      </c>
      <c r="Z5" s="22"/>
      <c r="AA5" s="22"/>
      <c r="AB5" s="22"/>
      <c r="AC5" s="22"/>
      <c r="AD5" s="22"/>
      <c r="AE5" s="22"/>
      <c r="AG5" s="22" t="s">
        <v>75</v>
      </c>
      <c r="AH5" s="22"/>
      <c r="AI5" s="22"/>
      <c r="AJ5" s="22"/>
      <c r="AK5" s="22"/>
      <c r="AL5" s="22"/>
      <c r="AM5" s="22"/>
      <c r="AO5" s="22" t="s">
        <v>78</v>
      </c>
      <c r="AP5" s="22"/>
      <c r="AQ5" s="22"/>
      <c r="AR5" s="22"/>
      <c r="AS5" s="22"/>
      <c r="AT5" s="22"/>
      <c r="AU5" s="22"/>
      <c r="AW5" s="22" t="s">
        <v>85</v>
      </c>
      <c r="AX5" s="22"/>
      <c r="AY5" s="22"/>
      <c r="AZ5" s="22"/>
      <c r="BA5" s="22"/>
      <c r="BB5" s="22"/>
      <c r="BC5" s="22"/>
      <c r="BE5" s="22" t="s">
        <v>86</v>
      </c>
      <c r="BF5" s="22"/>
      <c r="BG5" s="22"/>
      <c r="BH5" s="22"/>
      <c r="BI5" s="22"/>
      <c r="BJ5" s="22"/>
      <c r="BK5" s="22"/>
    </row>
    <row r="7" spans="1:63" ht="15.5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5.5" x14ac:dyDescent="0.35">
      <c r="A8" s="2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I8" s="2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9</v>
      </c>
      <c r="Q8" s="2" t="s">
        <v>3</v>
      </c>
      <c r="R8" s="9" t="s">
        <v>4</v>
      </c>
      <c r="S8" s="9" t="s">
        <v>5</v>
      </c>
      <c r="T8" s="9" t="s">
        <v>6</v>
      </c>
      <c r="U8" s="9" t="s">
        <v>7</v>
      </c>
      <c r="V8" s="9" t="s">
        <v>8</v>
      </c>
      <c r="W8" s="9" t="s">
        <v>9</v>
      </c>
      <c r="Y8" s="2" t="s">
        <v>3</v>
      </c>
      <c r="Z8" s="9" t="s">
        <v>4</v>
      </c>
      <c r="AA8" s="9" t="s">
        <v>5</v>
      </c>
      <c r="AB8" s="9" t="s">
        <v>6</v>
      </c>
      <c r="AC8" s="9" t="s">
        <v>7</v>
      </c>
      <c r="AD8" s="9" t="s">
        <v>8</v>
      </c>
      <c r="AE8" s="9" t="s">
        <v>9</v>
      </c>
      <c r="AG8" s="2" t="s">
        <v>3</v>
      </c>
      <c r="AH8" s="9" t="s">
        <v>4</v>
      </c>
      <c r="AI8" s="9" t="s">
        <v>5</v>
      </c>
      <c r="AJ8" s="9" t="s">
        <v>6</v>
      </c>
      <c r="AK8" s="9" t="s">
        <v>7</v>
      </c>
      <c r="AL8" s="9" t="s">
        <v>8</v>
      </c>
      <c r="AM8" s="9" t="s">
        <v>9</v>
      </c>
      <c r="AO8" s="2" t="s">
        <v>3</v>
      </c>
      <c r="AP8" s="9" t="s">
        <v>4</v>
      </c>
      <c r="AQ8" s="9" t="s">
        <v>5</v>
      </c>
      <c r="AR8" s="9" t="s">
        <v>6</v>
      </c>
      <c r="AS8" s="9" t="s">
        <v>7</v>
      </c>
      <c r="AT8" s="9" t="s">
        <v>8</v>
      </c>
      <c r="AU8" s="9" t="s">
        <v>9</v>
      </c>
      <c r="AW8" s="2" t="s">
        <v>3</v>
      </c>
      <c r="AX8" s="9" t="s">
        <v>4</v>
      </c>
      <c r="AY8" s="9" t="s">
        <v>5</v>
      </c>
      <c r="AZ8" s="9" t="s">
        <v>6</v>
      </c>
      <c r="BA8" s="9" t="s">
        <v>7</v>
      </c>
      <c r="BB8" s="9" t="s">
        <v>8</v>
      </c>
      <c r="BC8" s="9" t="s">
        <v>9</v>
      </c>
      <c r="BE8" s="2" t="s">
        <v>3</v>
      </c>
      <c r="BF8" s="9" t="s">
        <v>4</v>
      </c>
      <c r="BG8" s="9" t="s">
        <v>5</v>
      </c>
      <c r="BH8" s="9" t="s">
        <v>6</v>
      </c>
      <c r="BI8" s="9" t="s">
        <v>7</v>
      </c>
      <c r="BJ8" s="9" t="s">
        <v>8</v>
      </c>
      <c r="BK8" s="9" t="s">
        <v>9</v>
      </c>
    </row>
    <row r="9" spans="1:63" x14ac:dyDescent="0.35">
      <c r="A9" t="s">
        <v>33</v>
      </c>
      <c r="B9" s="4">
        <v>4</v>
      </c>
      <c r="C9" s="4">
        <v>2</v>
      </c>
      <c r="D9" s="5">
        <f>C9/B9</f>
        <v>0.5</v>
      </c>
      <c r="E9" s="4">
        <v>10</v>
      </c>
      <c r="F9" s="4">
        <v>0</v>
      </c>
      <c r="G9" s="4">
        <v>0</v>
      </c>
      <c r="I9" t="s">
        <v>33</v>
      </c>
      <c r="J9" s="4">
        <v>5</v>
      </c>
      <c r="K9" s="4">
        <v>3</v>
      </c>
      <c r="L9" s="5">
        <f>K9/J9</f>
        <v>0.6</v>
      </c>
      <c r="M9" s="4">
        <v>22</v>
      </c>
      <c r="N9" s="4">
        <v>0</v>
      </c>
      <c r="O9" s="4">
        <v>0</v>
      </c>
      <c r="Q9" t="s">
        <v>38</v>
      </c>
      <c r="R9" s="4">
        <v>5</v>
      </c>
      <c r="S9" s="4">
        <v>1</v>
      </c>
      <c r="T9" s="5">
        <f>S9/R9</f>
        <v>0.2</v>
      </c>
      <c r="U9" s="4">
        <v>8</v>
      </c>
      <c r="V9" s="4">
        <v>0</v>
      </c>
      <c r="W9" s="4">
        <v>0</v>
      </c>
      <c r="Y9" t="s">
        <v>33</v>
      </c>
      <c r="Z9" s="4">
        <v>4</v>
      </c>
      <c r="AA9" s="4">
        <v>3</v>
      </c>
      <c r="AB9" s="5">
        <f>AA9/Z9</f>
        <v>0.75</v>
      </c>
      <c r="AC9" s="4">
        <v>23</v>
      </c>
      <c r="AD9" s="4">
        <v>2</v>
      </c>
      <c r="AE9" s="4">
        <v>0</v>
      </c>
      <c r="AG9" t="s">
        <v>33</v>
      </c>
      <c r="AH9" s="4">
        <v>7</v>
      </c>
      <c r="AI9" s="4">
        <v>2</v>
      </c>
      <c r="AJ9" s="5">
        <f>AI9/AH9</f>
        <v>0.2857142857142857</v>
      </c>
      <c r="AK9" s="4">
        <v>13</v>
      </c>
      <c r="AL9" s="4">
        <v>0</v>
      </c>
      <c r="AM9" s="4">
        <v>2</v>
      </c>
      <c r="AO9" t="s">
        <v>33</v>
      </c>
      <c r="AP9" s="4">
        <v>6</v>
      </c>
      <c r="AQ9" s="4">
        <v>2</v>
      </c>
      <c r="AR9" s="5">
        <f>AQ9/AP9</f>
        <v>0.33333333333333331</v>
      </c>
      <c r="AS9" s="4">
        <v>17</v>
      </c>
      <c r="AT9" s="4">
        <v>0</v>
      </c>
      <c r="AU9" s="4">
        <v>0</v>
      </c>
      <c r="AW9" t="s">
        <v>33</v>
      </c>
      <c r="AX9" s="4">
        <v>11</v>
      </c>
      <c r="AY9" s="4">
        <v>6</v>
      </c>
      <c r="AZ9" s="5">
        <f>AY9/AX9</f>
        <v>0.54545454545454541</v>
      </c>
      <c r="BA9" s="4">
        <v>45</v>
      </c>
      <c r="BB9" s="4">
        <v>1</v>
      </c>
      <c r="BC9" s="4">
        <v>0</v>
      </c>
      <c r="BE9" t="s">
        <v>33</v>
      </c>
      <c r="BF9" s="4">
        <v>5</v>
      </c>
      <c r="BG9" s="4">
        <v>3</v>
      </c>
      <c r="BH9" s="5">
        <f>BG9/BF9</f>
        <v>0.6</v>
      </c>
      <c r="BI9" s="4">
        <v>17</v>
      </c>
      <c r="BJ9" s="4">
        <v>0</v>
      </c>
      <c r="BK9" s="4">
        <v>0</v>
      </c>
    </row>
    <row r="10" spans="1:63" x14ac:dyDescent="0.35">
      <c r="A10" t="s">
        <v>34</v>
      </c>
      <c r="B10" s="4">
        <v>3</v>
      </c>
      <c r="C10" s="4">
        <v>2</v>
      </c>
      <c r="D10" s="5">
        <f>C10/B10</f>
        <v>0.66666666666666663</v>
      </c>
      <c r="E10" s="4">
        <v>50</v>
      </c>
      <c r="F10" s="4">
        <v>1</v>
      </c>
      <c r="G10" s="4">
        <v>0</v>
      </c>
      <c r="I10" t="s">
        <v>35</v>
      </c>
      <c r="J10" s="4">
        <v>6</v>
      </c>
      <c r="K10" s="4">
        <v>3</v>
      </c>
      <c r="L10" s="5">
        <f>K10/J10</f>
        <v>0.5</v>
      </c>
      <c r="M10" s="4">
        <v>44</v>
      </c>
      <c r="N10" s="4">
        <v>0</v>
      </c>
      <c r="O10" s="4">
        <v>1</v>
      </c>
      <c r="Q10" t="s">
        <v>35</v>
      </c>
      <c r="R10" s="4">
        <v>7</v>
      </c>
      <c r="S10" s="4">
        <v>3</v>
      </c>
      <c r="T10" s="5">
        <f>S10/R10</f>
        <v>0.42857142857142855</v>
      </c>
      <c r="U10" s="4">
        <v>60</v>
      </c>
      <c r="V10" s="4">
        <v>1</v>
      </c>
      <c r="W10" s="4">
        <v>0</v>
      </c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x14ac:dyDescent="0.35">
      <c r="A11" t="s">
        <v>35</v>
      </c>
      <c r="B11" s="4">
        <v>3</v>
      </c>
      <c r="C11" s="4">
        <v>2</v>
      </c>
      <c r="D11" s="5">
        <f>C11/B11</f>
        <v>0.66666666666666663</v>
      </c>
      <c r="E11" s="4">
        <v>50</v>
      </c>
      <c r="F11" s="4">
        <v>1</v>
      </c>
      <c r="G11" s="4">
        <v>1</v>
      </c>
    </row>
    <row r="12" spans="1:63" x14ac:dyDescent="0.35">
      <c r="G12" s="4"/>
      <c r="O12" s="4"/>
      <c r="W12" s="4"/>
      <c r="AE12" s="4"/>
      <c r="AM12" s="4"/>
      <c r="AU12" s="4"/>
      <c r="BC12" s="4"/>
      <c r="BK12" s="4"/>
    </row>
    <row r="13" spans="1:63" x14ac:dyDescent="0.35">
      <c r="A13" s="3" t="s">
        <v>10</v>
      </c>
      <c r="G13" s="4"/>
      <c r="I13" s="3" t="s">
        <v>10</v>
      </c>
      <c r="O13" s="4"/>
      <c r="Q13" s="3" t="s">
        <v>10</v>
      </c>
      <c r="W13" s="4"/>
      <c r="Y13" s="3" t="s">
        <v>10</v>
      </c>
      <c r="AE13" s="4"/>
      <c r="AG13" s="3" t="s">
        <v>10</v>
      </c>
      <c r="AM13" s="4"/>
      <c r="AO13" s="3" t="s">
        <v>10</v>
      </c>
      <c r="AU13" s="4"/>
      <c r="AW13" s="3" t="s">
        <v>10</v>
      </c>
      <c r="BC13" s="4"/>
      <c r="BE13" s="3" t="s">
        <v>10</v>
      </c>
      <c r="BK13" s="4"/>
    </row>
    <row r="14" spans="1:63" ht="15.5" x14ac:dyDescent="0.35">
      <c r="A14" s="2" t="s">
        <v>3</v>
      </c>
      <c r="B14" s="8" t="s">
        <v>4</v>
      </c>
      <c r="C14" s="8" t="s">
        <v>7</v>
      </c>
      <c r="D14" s="8" t="s">
        <v>11</v>
      </c>
      <c r="E14" s="8" t="s">
        <v>12</v>
      </c>
      <c r="F14" s="8" t="s">
        <v>13</v>
      </c>
      <c r="G14" s="4"/>
      <c r="I14" s="2" t="s">
        <v>3</v>
      </c>
      <c r="J14" s="8" t="s">
        <v>4</v>
      </c>
      <c r="K14" s="8" t="s">
        <v>7</v>
      </c>
      <c r="L14" s="8" t="s">
        <v>11</v>
      </c>
      <c r="M14" s="8" t="s">
        <v>12</v>
      </c>
      <c r="N14" s="8" t="s">
        <v>13</v>
      </c>
      <c r="O14" s="4"/>
      <c r="Q14" s="2" t="s">
        <v>3</v>
      </c>
      <c r="R14" s="8" t="s">
        <v>4</v>
      </c>
      <c r="S14" s="8" t="s">
        <v>7</v>
      </c>
      <c r="T14" s="8" t="s">
        <v>11</v>
      </c>
      <c r="U14" s="8" t="s">
        <v>12</v>
      </c>
      <c r="V14" s="8" t="s">
        <v>13</v>
      </c>
      <c r="W14" s="4"/>
      <c r="Y14" s="2" t="s">
        <v>3</v>
      </c>
      <c r="Z14" s="8" t="s">
        <v>4</v>
      </c>
      <c r="AA14" s="8" t="s">
        <v>7</v>
      </c>
      <c r="AB14" s="8" t="s">
        <v>11</v>
      </c>
      <c r="AC14" s="8" t="s">
        <v>12</v>
      </c>
      <c r="AD14" s="8" t="s">
        <v>13</v>
      </c>
      <c r="AE14" s="4"/>
      <c r="AG14" s="2" t="s">
        <v>3</v>
      </c>
      <c r="AH14" s="8" t="s">
        <v>4</v>
      </c>
      <c r="AI14" s="8" t="s">
        <v>7</v>
      </c>
      <c r="AJ14" s="8" t="s">
        <v>11</v>
      </c>
      <c r="AK14" s="8" t="s">
        <v>12</v>
      </c>
      <c r="AL14" s="8" t="s">
        <v>13</v>
      </c>
      <c r="AM14" s="4"/>
      <c r="AO14" s="2" t="s">
        <v>3</v>
      </c>
      <c r="AP14" s="8" t="s">
        <v>4</v>
      </c>
      <c r="AQ14" s="8" t="s">
        <v>7</v>
      </c>
      <c r="AR14" s="8" t="s">
        <v>11</v>
      </c>
      <c r="AS14" s="8" t="s">
        <v>12</v>
      </c>
      <c r="AT14" s="8" t="s">
        <v>13</v>
      </c>
      <c r="AU14" s="4"/>
      <c r="AW14" s="2" t="s">
        <v>3</v>
      </c>
      <c r="AX14" s="8" t="s">
        <v>4</v>
      </c>
      <c r="AY14" s="8" t="s">
        <v>7</v>
      </c>
      <c r="AZ14" s="8" t="s">
        <v>11</v>
      </c>
      <c r="BA14" s="8" t="s">
        <v>12</v>
      </c>
      <c r="BB14" s="8" t="s">
        <v>13</v>
      </c>
      <c r="BC14" s="4"/>
      <c r="BE14" s="2" t="s">
        <v>3</v>
      </c>
      <c r="BF14" s="8" t="s">
        <v>4</v>
      </c>
      <c r="BG14" s="8" t="s">
        <v>7</v>
      </c>
      <c r="BH14" s="8" t="s">
        <v>11</v>
      </c>
      <c r="BI14" s="8" t="s">
        <v>12</v>
      </c>
      <c r="BJ14" s="8" t="s">
        <v>13</v>
      </c>
      <c r="BK14" s="4"/>
    </row>
    <row r="15" spans="1:63" x14ac:dyDescent="0.35">
      <c r="A15" t="s">
        <v>36</v>
      </c>
      <c r="B15" s="4">
        <v>12</v>
      </c>
      <c r="C15" s="4">
        <v>110</v>
      </c>
      <c r="D15" s="6">
        <f>C15/B15</f>
        <v>9.1666666666666661</v>
      </c>
      <c r="E15" s="4">
        <v>50</v>
      </c>
      <c r="F15" s="4">
        <v>1</v>
      </c>
      <c r="G15" s="4"/>
      <c r="I15" t="s">
        <v>36</v>
      </c>
      <c r="J15" s="4">
        <v>7</v>
      </c>
      <c r="K15" s="4">
        <v>24</v>
      </c>
      <c r="L15" s="6">
        <f>K15/J15</f>
        <v>3.4285714285714284</v>
      </c>
      <c r="M15" s="4">
        <v>6</v>
      </c>
      <c r="N15" s="4">
        <v>0</v>
      </c>
      <c r="O15" s="4"/>
      <c r="Q15" t="s">
        <v>36</v>
      </c>
      <c r="R15" s="4">
        <v>8</v>
      </c>
      <c r="S15" s="4">
        <v>106</v>
      </c>
      <c r="T15" s="6">
        <f>S15/R15</f>
        <v>13.25</v>
      </c>
      <c r="U15" s="4">
        <v>55</v>
      </c>
      <c r="V15" s="4">
        <v>1</v>
      </c>
      <c r="W15" s="4"/>
      <c r="Y15" t="s">
        <v>36</v>
      </c>
      <c r="Z15" s="4">
        <v>13</v>
      </c>
      <c r="AA15" s="4">
        <v>88</v>
      </c>
      <c r="AB15" s="6">
        <f>AA15/Z15</f>
        <v>6.7692307692307692</v>
      </c>
      <c r="AC15" s="4">
        <v>17</v>
      </c>
      <c r="AD15" s="4">
        <v>1</v>
      </c>
      <c r="AE15" s="4"/>
      <c r="AG15" t="s">
        <v>36</v>
      </c>
      <c r="AH15" s="4">
        <v>11</v>
      </c>
      <c r="AI15" s="4">
        <v>65</v>
      </c>
      <c r="AJ15" s="6">
        <f>AI15/AH15</f>
        <v>5.9090909090909092</v>
      </c>
      <c r="AK15" s="4">
        <v>20</v>
      </c>
      <c r="AL15" s="4">
        <v>1</v>
      </c>
      <c r="AM15" s="4"/>
      <c r="AO15" t="s">
        <v>36</v>
      </c>
      <c r="AP15" s="4">
        <v>14</v>
      </c>
      <c r="AQ15" s="4">
        <v>145</v>
      </c>
      <c r="AR15" s="6">
        <f>AQ15/AP15</f>
        <v>10.357142857142858</v>
      </c>
      <c r="AS15" s="4">
        <v>74</v>
      </c>
      <c r="AT15" s="4">
        <v>1</v>
      </c>
      <c r="AU15" s="4"/>
      <c r="AW15" t="s">
        <v>36</v>
      </c>
      <c r="AX15" s="4">
        <v>9</v>
      </c>
      <c r="AY15" s="4">
        <v>97</v>
      </c>
      <c r="AZ15" s="6">
        <f>AY15/AX15</f>
        <v>10.777777777777779</v>
      </c>
      <c r="BA15" s="4">
        <v>52</v>
      </c>
      <c r="BB15" s="4">
        <v>1</v>
      </c>
      <c r="BC15" s="4"/>
      <c r="BE15" t="s">
        <v>36</v>
      </c>
      <c r="BF15" s="4">
        <v>17</v>
      </c>
      <c r="BG15" s="4">
        <v>251</v>
      </c>
      <c r="BH15" s="6">
        <f>BG15/BF15</f>
        <v>14.764705882352942</v>
      </c>
      <c r="BI15" s="4">
        <v>70</v>
      </c>
      <c r="BJ15" s="4">
        <v>2</v>
      </c>
      <c r="BK15" s="4"/>
    </row>
    <row r="16" spans="1:63" x14ac:dyDescent="0.35">
      <c r="A16" t="s">
        <v>37</v>
      </c>
      <c r="B16" s="4">
        <v>8</v>
      </c>
      <c r="C16" s="4">
        <v>70</v>
      </c>
      <c r="D16" s="6">
        <f>C16/B16</f>
        <v>8.75</v>
      </c>
      <c r="E16" s="4">
        <v>40</v>
      </c>
      <c r="F16" s="4">
        <v>1</v>
      </c>
      <c r="G16" s="4"/>
      <c r="I16" t="s">
        <v>37</v>
      </c>
      <c r="J16" s="4">
        <v>5</v>
      </c>
      <c r="K16" s="4">
        <v>16</v>
      </c>
      <c r="L16" s="6">
        <f>K16/J16</f>
        <v>3.2</v>
      </c>
      <c r="M16" s="4">
        <v>6</v>
      </c>
      <c r="N16" s="4">
        <v>0</v>
      </c>
      <c r="O16" s="4"/>
      <c r="R16" s="4"/>
      <c r="S16" s="4"/>
      <c r="T16" s="6"/>
      <c r="U16" s="4"/>
      <c r="V16" s="4"/>
      <c r="W16" s="4"/>
      <c r="Y16" t="s">
        <v>37</v>
      </c>
      <c r="Z16" s="4">
        <v>2</v>
      </c>
      <c r="AA16" s="4">
        <v>9</v>
      </c>
      <c r="AB16" s="6">
        <f>AA16/Z16</f>
        <v>4.5</v>
      </c>
      <c r="AC16" s="4">
        <v>7</v>
      </c>
      <c r="AD16" s="4">
        <v>0</v>
      </c>
      <c r="AE16" s="4"/>
      <c r="AG16" t="s">
        <v>37</v>
      </c>
      <c r="AH16" s="4">
        <v>5</v>
      </c>
      <c r="AI16" s="4">
        <v>45</v>
      </c>
      <c r="AJ16" s="6">
        <f>AI16/AH16</f>
        <v>9</v>
      </c>
      <c r="AK16" s="4">
        <v>25</v>
      </c>
      <c r="AL16" s="4">
        <v>1</v>
      </c>
      <c r="AM16" s="4"/>
      <c r="AO16" t="s">
        <v>71</v>
      </c>
      <c r="AP16" s="4">
        <v>9</v>
      </c>
      <c r="AQ16" s="4">
        <v>56</v>
      </c>
      <c r="AR16" s="6">
        <f>AQ16/AP16</f>
        <v>6.2222222222222223</v>
      </c>
      <c r="AS16" s="4">
        <v>15</v>
      </c>
      <c r="AT16" s="4">
        <v>0</v>
      </c>
      <c r="AU16" s="4"/>
      <c r="AW16" t="s">
        <v>71</v>
      </c>
      <c r="AX16" s="4">
        <v>5</v>
      </c>
      <c r="AY16" s="4">
        <v>35</v>
      </c>
      <c r="AZ16" s="6">
        <f>AY16/AX16</f>
        <v>7</v>
      </c>
      <c r="BA16" s="4">
        <v>18</v>
      </c>
      <c r="BB16" s="4">
        <v>0</v>
      </c>
      <c r="BC16" s="4"/>
      <c r="BE16" t="s">
        <v>71</v>
      </c>
      <c r="BF16" s="4">
        <v>4</v>
      </c>
      <c r="BG16" s="4">
        <v>17</v>
      </c>
      <c r="BH16" s="6">
        <f>BG16/BF16</f>
        <v>4.25</v>
      </c>
      <c r="BI16" s="4">
        <v>7</v>
      </c>
      <c r="BJ16" s="4">
        <v>0</v>
      </c>
      <c r="BK16" s="4"/>
    </row>
    <row r="17" spans="1:63" x14ac:dyDescent="0.35">
      <c r="B17" s="4"/>
      <c r="C17" s="4"/>
      <c r="D17" s="6"/>
      <c r="E17" s="4"/>
      <c r="F17" s="4"/>
      <c r="G17" s="4"/>
      <c r="J17" s="4"/>
      <c r="K17" s="4"/>
      <c r="L17" s="6"/>
      <c r="M17" s="4"/>
      <c r="N17" s="4"/>
      <c r="O17" s="4"/>
      <c r="R17" s="4"/>
      <c r="S17" s="4"/>
      <c r="T17" s="6"/>
      <c r="U17" s="4"/>
      <c r="V17" s="4"/>
      <c r="W17" s="4"/>
      <c r="Y17" t="s">
        <v>70</v>
      </c>
      <c r="Z17" s="4">
        <v>4</v>
      </c>
      <c r="AA17" s="4">
        <v>40</v>
      </c>
      <c r="AB17" s="6">
        <f>AA17/Z17</f>
        <v>10</v>
      </c>
      <c r="AC17" s="4">
        <v>22</v>
      </c>
      <c r="AD17" s="4">
        <v>1</v>
      </c>
      <c r="AE17" s="4"/>
      <c r="AG17" t="s">
        <v>70</v>
      </c>
      <c r="AH17" s="4">
        <v>2</v>
      </c>
      <c r="AI17" s="4">
        <v>8</v>
      </c>
      <c r="AJ17" s="6">
        <f>AI17/AH17</f>
        <v>4</v>
      </c>
      <c r="AK17" s="4">
        <v>6</v>
      </c>
      <c r="AL17" s="4">
        <v>0</v>
      </c>
      <c r="AM17" s="4"/>
      <c r="AO17" t="s">
        <v>33</v>
      </c>
      <c r="AP17" s="4">
        <v>3</v>
      </c>
      <c r="AQ17" s="4">
        <v>3</v>
      </c>
      <c r="AR17" s="6">
        <f>AQ17/AP17</f>
        <v>1</v>
      </c>
      <c r="AS17" s="4">
        <v>2</v>
      </c>
      <c r="AT17" s="4">
        <v>0</v>
      </c>
      <c r="AU17" s="4"/>
      <c r="AW17" t="s">
        <v>38</v>
      </c>
      <c r="AX17" s="4">
        <v>3</v>
      </c>
      <c r="AY17" s="4">
        <v>14</v>
      </c>
      <c r="AZ17" s="6">
        <f>AY17/AX17</f>
        <v>4.666666666666667</v>
      </c>
      <c r="BA17" s="4">
        <v>10</v>
      </c>
      <c r="BB17" s="4">
        <v>0</v>
      </c>
      <c r="BC17" s="4"/>
      <c r="BE17" t="s">
        <v>37</v>
      </c>
      <c r="BF17" s="4">
        <v>2</v>
      </c>
      <c r="BG17" s="4">
        <v>9</v>
      </c>
      <c r="BH17" s="6">
        <f>BG17/BF17</f>
        <v>4.5</v>
      </c>
      <c r="BI17" s="4">
        <v>4</v>
      </c>
      <c r="BJ17" s="4">
        <v>1</v>
      </c>
      <c r="BK17" s="4"/>
    </row>
    <row r="18" spans="1:63" x14ac:dyDescent="0.35">
      <c r="B18" s="4"/>
      <c r="C18" s="4"/>
      <c r="D18" s="6"/>
      <c r="E18" s="4"/>
      <c r="F18" s="4"/>
      <c r="G18" s="4"/>
      <c r="J18" s="4"/>
      <c r="K18" s="4"/>
      <c r="L18" s="6"/>
      <c r="M18" s="4"/>
      <c r="N18" s="4"/>
      <c r="O18" s="4"/>
      <c r="R18" s="4"/>
      <c r="S18" s="4"/>
      <c r="T18" s="6"/>
      <c r="U18" s="4"/>
      <c r="V18" s="4"/>
      <c r="W18" s="4"/>
      <c r="Y18" t="s">
        <v>71</v>
      </c>
      <c r="Z18" s="4">
        <v>2</v>
      </c>
      <c r="AA18" s="4">
        <v>6</v>
      </c>
      <c r="AB18" s="6">
        <f>AA18/Z18</f>
        <v>3</v>
      </c>
      <c r="AC18" s="4">
        <v>3</v>
      </c>
      <c r="AD18" s="4">
        <v>0</v>
      </c>
      <c r="AE18" s="4"/>
      <c r="AG18" t="s">
        <v>71</v>
      </c>
      <c r="AH18" s="4">
        <v>2</v>
      </c>
      <c r="AI18" s="4">
        <v>4</v>
      </c>
      <c r="AJ18" s="6">
        <f>AI18/AH18</f>
        <v>2</v>
      </c>
      <c r="AK18" s="4">
        <v>3</v>
      </c>
      <c r="AL18" s="4">
        <v>0</v>
      </c>
      <c r="AM18" s="4"/>
      <c r="AO18" t="s">
        <v>70</v>
      </c>
      <c r="AP18" s="4">
        <v>1</v>
      </c>
      <c r="AQ18" s="4">
        <v>-1</v>
      </c>
      <c r="AR18" s="6">
        <f>AQ18/AP18</f>
        <v>-1</v>
      </c>
      <c r="AS18" s="4">
        <v>-1</v>
      </c>
      <c r="AT18" s="4">
        <v>0</v>
      </c>
      <c r="AU18" s="4" t="s">
        <v>46</v>
      </c>
      <c r="AW18" t="s">
        <v>33</v>
      </c>
      <c r="AX18" s="4">
        <v>2</v>
      </c>
      <c r="AY18" s="4">
        <v>7</v>
      </c>
      <c r="AZ18" s="6">
        <f>AY18/AX18</f>
        <v>3.5</v>
      </c>
      <c r="BA18" s="4">
        <v>7</v>
      </c>
      <c r="BB18" s="4">
        <v>0</v>
      </c>
      <c r="BC18" s="4"/>
      <c r="BE18" t="s">
        <v>70</v>
      </c>
      <c r="BF18" s="4">
        <v>3</v>
      </c>
      <c r="BG18" s="4">
        <v>7</v>
      </c>
      <c r="BH18" s="6">
        <f>BG18/BF18</f>
        <v>2.3333333333333335</v>
      </c>
      <c r="BI18" s="4">
        <v>3</v>
      </c>
      <c r="BJ18" s="4">
        <v>0</v>
      </c>
      <c r="BK18" s="4"/>
    </row>
    <row r="19" spans="1:63" x14ac:dyDescent="0.35">
      <c r="A19" s="3" t="s">
        <v>14</v>
      </c>
      <c r="B19" s="4"/>
      <c r="C19" s="4"/>
      <c r="D19" s="4"/>
      <c r="E19" s="4"/>
      <c r="F19" s="4"/>
      <c r="G19" s="4"/>
      <c r="I19" s="3" t="s">
        <v>14</v>
      </c>
      <c r="J19" s="4"/>
      <c r="K19" s="4"/>
      <c r="L19" s="4"/>
      <c r="M19" s="4"/>
      <c r="N19" s="4"/>
      <c r="O19" s="4"/>
      <c r="Q19" s="3" t="s">
        <v>14</v>
      </c>
      <c r="R19" s="4"/>
      <c r="S19" s="4"/>
      <c r="T19" s="4"/>
      <c r="U19" s="4"/>
      <c r="V19" s="4"/>
      <c r="W19" s="4"/>
      <c r="AE19" s="4"/>
      <c r="AG19" t="s">
        <v>33</v>
      </c>
      <c r="AH19" s="4">
        <v>2</v>
      </c>
      <c r="AI19" s="4">
        <v>10</v>
      </c>
      <c r="AJ19" s="6">
        <f>AI19/AH19</f>
        <v>5</v>
      </c>
      <c r="AK19" s="4">
        <v>6</v>
      </c>
      <c r="AL19" s="4">
        <v>0</v>
      </c>
      <c r="AM19" s="4"/>
      <c r="AP19" s="4"/>
      <c r="AQ19" s="4"/>
      <c r="AR19" s="6"/>
      <c r="AS19" s="4"/>
      <c r="AT19" s="4"/>
      <c r="AU19" s="4"/>
      <c r="AW19" t="s">
        <v>70</v>
      </c>
      <c r="AX19" s="4">
        <v>1</v>
      </c>
      <c r="AY19" s="4">
        <v>2</v>
      </c>
      <c r="AZ19" s="6">
        <f>AY19/AX19</f>
        <v>2</v>
      </c>
      <c r="BA19" s="4">
        <v>2</v>
      </c>
      <c r="BB19" s="4">
        <v>0</v>
      </c>
      <c r="BC19" s="4"/>
      <c r="BE19" t="s">
        <v>33</v>
      </c>
      <c r="BF19" s="4">
        <v>2</v>
      </c>
      <c r="BG19" s="4">
        <v>1</v>
      </c>
      <c r="BH19" s="6">
        <f>BG19/BF19</f>
        <v>0.5</v>
      </c>
      <c r="BI19" s="4">
        <v>2</v>
      </c>
      <c r="BJ19" s="4">
        <v>0</v>
      </c>
      <c r="BK19" s="4"/>
    </row>
    <row r="20" spans="1:63" x14ac:dyDescent="0.35">
      <c r="A20" s="3" t="s">
        <v>3</v>
      </c>
      <c r="B20" s="8" t="s">
        <v>15</v>
      </c>
      <c r="C20" s="8" t="s">
        <v>7</v>
      </c>
      <c r="D20" s="8" t="s">
        <v>11</v>
      </c>
      <c r="E20" s="8" t="s">
        <v>12</v>
      </c>
      <c r="F20" s="8" t="s">
        <v>13</v>
      </c>
      <c r="G20" s="4"/>
      <c r="I20" s="3" t="s">
        <v>3</v>
      </c>
      <c r="J20" s="8" t="s">
        <v>15</v>
      </c>
      <c r="K20" s="8" t="s">
        <v>7</v>
      </c>
      <c r="L20" s="8" t="s">
        <v>11</v>
      </c>
      <c r="M20" s="8" t="s">
        <v>12</v>
      </c>
      <c r="N20" s="8" t="s">
        <v>13</v>
      </c>
      <c r="O20" s="4"/>
      <c r="Q20" s="3" t="s">
        <v>3</v>
      </c>
      <c r="R20" s="8" t="s">
        <v>15</v>
      </c>
      <c r="S20" s="8" t="s">
        <v>7</v>
      </c>
      <c r="T20" s="8" t="s">
        <v>11</v>
      </c>
      <c r="U20" s="8" t="s">
        <v>12</v>
      </c>
      <c r="V20" s="8" t="s">
        <v>13</v>
      </c>
      <c r="W20" s="4"/>
      <c r="Y20" s="3" t="s">
        <v>14</v>
      </c>
      <c r="Z20" s="4"/>
      <c r="AA20" s="4"/>
      <c r="AB20" s="4"/>
      <c r="AC20" s="4"/>
      <c r="AD20" s="4"/>
      <c r="AE20" s="4"/>
      <c r="AM20" s="4"/>
      <c r="AU20" s="4"/>
      <c r="BC20" s="4"/>
      <c r="BK20" s="4"/>
    </row>
    <row r="21" spans="1:63" x14ac:dyDescent="0.35">
      <c r="A21" t="s">
        <v>38</v>
      </c>
      <c r="B21" s="4">
        <v>3</v>
      </c>
      <c r="C21" s="4">
        <v>60</v>
      </c>
      <c r="D21" s="6">
        <f>C21/B21</f>
        <v>20</v>
      </c>
      <c r="E21" s="4">
        <v>45</v>
      </c>
      <c r="F21" s="4">
        <v>1</v>
      </c>
      <c r="G21" s="4"/>
      <c r="I21" t="s">
        <v>38</v>
      </c>
      <c r="J21" s="4">
        <v>3</v>
      </c>
      <c r="K21" s="4">
        <v>31</v>
      </c>
      <c r="L21" s="6">
        <f>K21/J21</f>
        <v>10.333333333333334</v>
      </c>
      <c r="M21" s="4">
        <v>29</v>
      </c>
      <c r="N21" s="4">
        <v>0</v>
      </c>
      <c r="O21" s="4"/>
      <c r="Q21" t="s">
        <v>38</v>
      </c>
      <c r="R21" s="4">
        <v>1</v>
      </c>
      <c r="S21" s="4">
        <v>3</v>
      </c>
      <c r="T21" s="6">
        <f>S21/R21</f>
        <v>3</v>
      </c>
      <c r="U21" s="4">
        <v>3</v>
      </c>
      <c r="V21" s="4">
        <v>0</v>
      </c>
      <c r="W21" s="4"/>
      <c r="Y21" s="3" t="s">
        <v>3</v>
      </c>
      <c r="Z21" s="8" t="s">
        <v>15</v>
      </c>
      <c r="AA21" s="8" t="s">
        <v>7</v>
      </c>
      <c r="AB21" s="8" t="s">
        <v>11</v>
      </c>
      <c r="AC21" s="8" t="s">
        <v>12</v>
      </c>
      <c r="AD21" s="8" t="s">
        <v>13</v>
      </c>
      <c r="AE21" s="4"/>
      <c r="AG21" s="3" t="s">
        <v>14</v>
      </c>
      <c r="AH21" s="4"/>
      <c r="AI21" s="4"/>
      <c r="AJ21" s="4"/>
      <c r="AK21" s="4"/>
      <c r="AL21" s="4"/>
      <c r="AM21" s="4"/>
      <c r="AO21" s="3" t="s">
        <v>14</v>
      </c>
      <c r="AP21" s="4"/>
      <c r="AQ21" s="4"/>
      <c r="AR21" s="4"/>
      <c r="AS21" s="4"/>
      <c r="AT21" s="4"/>
      <c r="AU21" s="4"/>
      <c r="AW21" s="3" t="s">
        <v>14</v>
      </c>
      <c r="AX21" s="4"/>
      <c r="AY21" s="4"/>
      <c r="AZ21" s="4"/>
      <c r="BA21" s="4"/>
      <c r="BB21" s="4"/>
      <c r="BC21" s="4"/>
      <c r="BE21" s="3" t="s">
        <v>14</v>
      </c>
      <c r="BF21" s="4"/>
      <c r="BG21" s="4"/>
      <c r="BH21" s="4"/>
      <c r="BI21" s="4"/>
      <c r="BJ21" s="4"/>
      <c r="BK21" s="4"/>
    </row>
    <row r="22" spans="1:63" x14ac:dyDescent="0.35">
      <c r="A22" t="s">
        <v>37</v>
      </c>
      <c r="B22" s="4">
        <v>2</v>
      </c>
      <c r="C22" s="4">
        <v>45</v>
      </c>
      <c r="D22" s="6">
        <f>C22/B22</f>
        <v>22.5</v>
      </c>
      <c r="E22" s="4">
        <v>40</v>
      </c>
      <c r="F22" s="4">
        <v>1</v>
      </c>
      <c r="G22" s="4"/>
      <c r="I22" t="s">
        <v>37</v>
      </c>
      <c r="J22" s="4">
        <v>1</v>
      </c>
      <c r="K22" s="4">
        <v>13</v>
      </c>
      <c r="L22" s="6">
        <f>K22/J22</f>
        <v>13</v>
      </c>
      <c r="M22" s="4">
        <v>13</v>
      </c>
      <c r="N22" s="4">
        <v>0</v>
      </c>
      <c r="O22" s="4"/>
      <c r="Q22" t="s">
        <v>37</v>
      </c>
      <c r="R22" s="4">
        <v>2</v>
      </c>
      <c r="S22" s="4">
        <v>57</v>
      </c>
      <c r="T22" s="6">
        <f>S22/R22</f>
        <v>28.5</v>
      </c>
      <c r="U22" s="4">
        <v>40</v>
      </c>
      <c r="V22" s="4">
        <v>1</v>
      </c>
      <c r="W22" s="4"/>
      <c r="Y22" t="s">
        <v>36</v>
      </c>
      <c r="Z22" s="4">
        <v>1</v>
      </c>
      <c r="AA22" s="4">
        <v>5</v>
      </c>
      <c r="AB22" s="6">
        <v>5</v>
      </c>
      <c r="AC22" s="4">
        <v>5</v>
      </c>
      <c r="AD22" s="4">
        <v>1</v>
      </c>
      <c r="AE22" s="4"/>
      <c r="AG22" s="3" t="s">
        <v>3</v>
      </c>
      <c r="AH22" s="8" t="s">
        <v>15</v>
      </c>
      <c r="AI22" s="8" t="s">
        <v>7</v>
      </c>
      <c r="AJ22" s="8" t="s">
        <v>11</v>
      </c>
      <c r="AK22" s="8" t="s">
        <v>12</v>
      </c>
      <c r="AL22" s="8" t="s">
        <v>13</v>
      </c>
      <c r="AM22" s="4"/>
      <c r="AO22" s="3" t="s">
        <v>3</v>
      </c>
      <c r="AP22" s="8" t="s">
        <v>15</v>
      </c>
      <c r="AQ22" s="8" t="s">
        <v>7</v>
      </c>
      <c r="AR22" s="8" t="s">
        <v>11</v>
      </c>
      <c r="AS22" s="8" t="s">
        <v>12</v>
      </c>
      <c r="AT22" s="8" t="s">
        <v>13</v>
      </c>
      <c r="AU22" s="4"/>
      <c r="AW22" s="3" t="s">
        <v>3</v>
      </c>
      <c r="AX22" s="8" t="s">
        <v>15</v>
      </c>
      <c r="AY22" s="8" t="s">
        <v>7</v>
      </c>
      <c r="AZ22" s="8" t="s">
        <v>11</v>
      </c>
      <c r="BA22" s="8" t="s">
        <v>12</v>
      </c>
      <c r="BB22" s="8" t="s">
        <v>13</v>
      </c>
      <c r="BC22" s="4"/>
      <c r="BE22" s="3" t="s">
        <v>3</v>
      </c>
      <c r="BF22" s="8" t="s">
        <v>15</v>
      </c>
      <c r="BG22" s="8" t="s">
        <v>7</v>
      </c>
      <c r="BH22" s="8" t="s">
        <v>11</v>
      </c>
      <c r="BI22" s="8" t="s">
        <v>12</v>
      </c>
      <c r="BJ22" s="8" t="s">
        <v>13</v>
      </c>
      <c r="BK22" s="4"/>
    </row>
    <row r="23" spans="1:63" x14ac:dyDescent="0.35">
      <c r="A23" t="s">
        <v>36</v>
      </c>
      <c r="B23" s="4">
        <v>1</v>
      </c>
      <c r="C23" s="4">
        <v>5</v>
      </c>
      <c r="D23" s="6">
        <f>C23/B23</f>
        <v>5</v>
      </c>
      <c r="E23" s="4">
        <v>5</v>
      </c>
      <c r="F23" s="4">
        <v>0</v>
      </c>
      <c r="G23" s="4"/>
      <c r="I23" t="s">
        <v>36</v>
      </c>
      <c r="J23" s="4">
        <v>2</v>
      </c>
      <c r="K23" s="4">
        <v>22</v>
      </c>
      <c r="L23" s="6">
        <f>K23/J23</f>
        <v>11</v>
      </c>
      <c r="M23" s="4">
        <v>20</v>
      </c>
      <c r="N23" s="4">
        <v>0</v>
      </c>
      <c r="O23" s="4"/>
      <c r="Q23" t="s">
        <v>59</v>
      </c>
      <c r="R23" s="4">
        <v>1</v>
      </c>
      <c r="S23" s="4">
        <v>8</v>
      </c>
      <c r="T23" s="6">
        <f>S23/R23</f>
        <v>8</v>
      </c>
      <c r="U23" s="4">
        <v>8</v>
      </c>
      <c r="V23" s="4">
        <v>0</v>
      </c>
      <c r="W23" s="4"/>
      <c r="Y23" t="s">
        <v>38</v>
      </c>
      <c r="Z23" s="4">
        <v>1</v>
      </c>
      <c r="AA23" s="4">
        <v>3</v>
      </c>
      <c r="AB23" s="6">
        <f>AA23/Z23</f>
        <v>3</v>
      </c>
      <c r="AC23" s="4">
        <v>3</v>
      </c>
      <c r="AD23" s="4">
        <v>1</v>
      </c>
      <c r="AE23" s="4"/>
      <c r="AG23" t="s">
        <v>38</v>
      </c>
      <c r="AH23" s="4">
        <v>1</v>
      </c>
      <c r="AI23" s="4">
        <v>7</v>
      </c>
      <c r="AJ23" s="6">
        <v>5</v>
      </c>
      <c r="AK23" s="4">
        <v>6</v>
      </c>
      <c r="AL23" s="4">
        <v>0</v>
      </c>
      <c r="AM23" s="4"/>
      <c r="AO23" t="s">
        <v>71</v>
      </c>
      <c r="AP23" s="4">
        <v>1</v>
      </c>
      <c r="AQ23" s="4">
        <v>10</v>
      </c>
      <c r="AR23" s="6">
        <f>AQ23/AP23</f>
        <v>10</v>
      </c>
      <c r="AS23" s="4">
        <v>10</v>
      </c>
      <c r="AT23" s="4">
        <v>0</v>
      </c>
      <c r="AU23" s="4"/>
      <c r="AW23" t="s">
        <v>36</v>
      </c>
      <c r="AX23" s="4">
        <v>2</v>
      </c>
      <c r="AY23" s="4">
        <v>25</v>
      </c>
      <c r="AZ23" s="4">
        <f>AY23/AX23</f>
        <v>12.5</v>
      </c>
      <c r="BA23" s="4">
        <v>20</v>
      </c>
      <c r="BB23" s="4">
        <v>0</v>
      </c>
      <c r="BC23" s="4"/>
      <c r="BE23" t="s">
        <v>87</v>
      </c>
      <c r="BF23" s="4">
        <v>2</v>
      </c>
      <c r="BG23" s="4">
        <v>9</v>
      </c>
      <c r="BH23" s="4">
        <f>BG23/BF23</f>
        <v>4.5</v>
      </c>
      <c r="BI23" s="4">
        <v>5</v>
      </c>
      <c r="BJ23" s="4">
        <v>0</v>
      </c>
      <c r="BK23" s="4"/>
    </row>
    <row r="24" spans="1:63" x14ac:dyDescent="0.35">
      <c r="B24" s="4"/>
      <c r="C24" s="4"/>
      <c r="D24" s="6"/>
      <c r="E24" s="4"/>
      <c r="F24" s="4"/>
      <c r="G24" s="4"/>
      <c r="J24" s="4"/>
      <c r="K24" s="4"/>
      <c r="L24" s="6"/>
      <c r="M24" s="4"/>
      <c r="N24" s="4"/>
      <c r="O24" s="4"/>
      <c r="R24" s="4"/>
      <c r="S24" s="4"/>
      <c r="T24" s="6"/>
      <c r="U24" s="4"/>
      <c r="V24" s="4"/>
      <c r="W24" s="4"/>
      <c r="Y24" t="s">
        <v>68</v>
      </c>
      <c r="Z24" s="4">
        <v>1</v>
      </c>
      <c r="AA24" s="4">
        <v>15</v>
      </c>
      <c r="AB24" s="6">
        <f>AA24/Z24</f>
        <v>15</v>
      </c>
      <c r="AC24" s="4">
        <v>15</v>
      </c>
      <c r="AD24" s="4">
        <v>0</v>
      </c>
      <c r="AE24" s="4"/>
      <c r="AG24" t="s">
        <v>73</v>
      </c>
      <c r="AH24" s="4">
        <v>1</v>
      </c>
      <c r="AI24" s="4">
        <v>6</v>
      </c>
      <c r="AJ24" s="6">
        <f>AI24/AH24</f>
        <v>6</v>
      </c>
      <c r="AK24" s="4">
        <v>6</v>
      </c>
      <c r="AL24" s="4">
        <v>0</v>
      </c>
      <c r="AM24" s="4"/>
      <c r="AO24" t="s">
        <v>38</v>
      </c>
      <c r="AP24" s="4">
        <v>1</v>
      </c>
      <c r="AQ24" s="4">
        <v>6</v>
      </c>
      <c r="AR24" s="6">
        <f>AQ24/AP24</f>
        <v>6</v>
      </c>
      <c r="AS24" s="4">
        <v>6</v>
      </c>
      <c r="AT24" s="4">
        <v>0</v>
      </c>
      <c r="AU24" s="4"/>
      <c r="AW24" t="s">
        <v>38</v>
      </c>
      <c r="AX24" s="4">
        <v>2</v>
      </c>
      <c r="AY24" s="4">
        <v>9</v>
      </c>
      <c r="AZ24" s="6">
        <f>AY24/AX24</f>
        <v>4.5</v>
      </c>
      <c r="BA24" s="4">
        <v>5</v>
      </c>
      <c r="BB24" s="4">
        <v>1</v>
      </c>
      <c r="BC24" s="4"/>
      <c r="BE24" t="s">
        <v>38</v>
      </c>
      <c r="BF24" s="4">
        <v>1</v>
      </c>
      <c r="BG24" s="4">
        <v>8</v>
      </c>
      <c r="BH24" s="6">
        <f>BG24/BF24</f>
        <v>8</v>
      </c>
      <c r="BI24" s="4">
        <v>8</v>
      </c>
      <c r="BJ24" s="4">
        <v>0</v>
      </c>
      <c r="BK24" s="4"/>
    </row>
    <row r="25" spans="1:63" x14ac:dyDescent="0.35">
      <c r="B25" s="4"/>
      <c r="C25" s="4"/>
      <c r="D25" s="7"/>
      <c r="E25" s="4"/>
      <c r="F25" s="4"/>
      <c r="G25" s="4"/>
      <c r="J25" s="4"/>
      <c r="K25" s="4"/>
      <c r="L25" s="7"/>
      <c r="M25" s="4"/>
      <c r="N25" s="4"/>
      <c r="O25" s="4"/>
      <c r="R25" s="4"/>
      <c r="S25" s="4"/>
      <c r="T25" s="7"/>
      <c r="U25" s="4"/>
      <c r="V25" s="4"/>
      <c r="W25" s="4"/>
      <c r="Z25" s="4"/>
      <c r="AA25" s="4"/>
      <c r="AB25" s="7"/>
      <c r="AC25" s="4"/>
      <c r="AD25" s="4"/>
      <c r="AE25" s="4"/>
      <c r="AH25" s="4"/>
      <c r="AI25" s="4"/>
      <c r="AJ25" s="7"/>
      <c r="AK25" s="4"/>
      <c r="AL25" s="4"/>
      <c r="AM25" s="4"/>
      <c r="AU25" s="4"/>
      <c r="AW25" t="s">
        <v>68</v>
      </c>
      <c r="AX25" s="4">
        <v>1</v>
      </c>
      <c r="AY25" s="4">
        <v>8</v>
      </c>
      <c r="AZ25" s="4">
        <f>AY25/AX25</f>
        <v>8</v>
      </c>
      <c r="BA25" s="4">
        <v>8</v>
      </c>
      <c r="BB25" s="4">
        <v>0</v>
      </c>
      <c r="BC25" s="4"/>
      <c r="BF25" s="4"/>
      <c r="BG25" s="4"/>
      <c r="BH25" s="4"/>
      <c r="BI25" s="4"/>
      <c r="BJ25" s="4"/>
      <c r="BK25" s="4"/>
    </row>
    <row r="26" spans="1:63" x14ac:dyDescent="0.35">
      <c r="AW26" t="s">
        <v>71</v>
      </c>
      <c r="AX26" s="4">
        <v>1</v>
      </c>
      <c r="AY26" s="4">
        <v>3</v>
      </c>
      <c r="AZ26" s="6">
        <f>AY26/AX26</f>
        <v>3</v>
      </c>
      <c r="BA26" s="4">
        <v>3</v>
      </c>
      <c r="BB26" s="4">
        <v>0</v>
      </c>
      <c r="BF26" s="4"/>
      <c r="BG26" s="4"/>
      <c r="BH26" s="6"/>
      <c r="BI26" s="4"/>
      <c r="BJ26" s="4"/>
    </row>
    <row r="29" spans="1:63" x14ac:dyDescent="0.35">
      <c r="A29" s="3" t="s">
        <v>16</v>
      </c>
      <c r="I29" s="3" t="s">
        <v>16</v>
      </c>
      <c r="Q29" s="3" t="s">
        <v>16</v>
      </c>
      <c r="Y29" s="3" t="s">
        <v>16</v>
      </c>
      <c r="AG29" s="3" t="s">
        <v>16</v>
      </c>
      <c r="AO29" s="3" t="s">
        <v>16</v>
      </c>
      <c r="AW29" s="3" t="s">
        <v>16</v>
      </c>
      <c r="BE29" s="3" t="s">
        <v>16</v>
      </c>
    </row>
    <row r="30" spans="1:63" ht="15.5" x14ac:dyDescent="0.35">
      <c r="A30" s="2" t="s">
        <v>3</v>
      </c>
      <c r="B30" s="8" t="s">
        <v>17</v>
      </c>
      <c r="C30" s="8" t="s">
        <v>18</v>
      </c>
      <c r="D30" s="8" t="s">
        <v>19</v>
      </c>
      <c r="E30" s="4"/>
      <c r="F30" s="4"/>
      <c r="G30" s="4"/>
      <c r="I30" s="2" t="s">
        <v>3</v>
      </c>
      <c r="J30" s="8" t="s">
        <v>17</v>
      </c>
      <c r="K30" s="8" t="s">
        <v>18</v>
      </c>
      <c r="L30" s="8" t="s">
        <v>19</v>
      </c>
      <c r="M30" s="4"/>
      <c r="N30" s="4"/>
      <c r="O30" s="4"/>
      <c r="Q30" s="2" t="s">
        <v>3</v>
      </c>
      <c r="R30" s="8" t="s">
        <v>17</v>
      </c>
      <c r="S30" s="8" t="s">
        <v>18</v>
      </c>
      <c r="T30" s="8" t="s">
        <v>19</v>
      </c>
      <c r="U30" s="4"/>
      <c r="V30" s="4"/>
      <c r="W30" s="4"/>
      <c r="Y30" s="2" t="s">
        <v>3</v>
      </c>
      <c r="Z30" s="8" t="s">
        <v>17</v>
      </c>
      <c r="AA30" s="8" t="s">
        <v>18</v>
      </c>
      <c r="AB30" s="8" t="s">
        <v>19</v>
      </c>
      <c r="AC30" s="4"/>
      <c r="AD30" s="4"/>
      <c r="AE30" s="4"/>
      <c r="AG30" s="2" t="s">
        <v>3</v>
      </c>
      <c r="AH30" s="8" t="s">
        <v>17</v>
      </c>
      <c r="AI30" s="8" t="s">
        <v>18</v>
      </c>
      <c r="AJ30" s="8" t="s">
        <v>19</v>
      </c>
      <c r="AK30" s="4"/>
      <c r="AL30" s="4"/>
      <c r="AM30" s="4"/>
      <c r="AO30" s="2" t="s">
        <v>3</v>
      </c>
      <c r="AP30" s="8" t="s">
        <v>17</v>
      </c>
      <c r="AQ30" s="8" t="s">
        <v>18</v>
      </c>
      <c r="AR30" s="8" t="s">
        <v>19</v>
      </c>
      <c r="AS30" s="4"/>
      <c r="AT30" s="4"/>
      <c r="AU30" s="4"/>
      <c r="AW30" s="2" t="s">
        <v>3</v>
      </c>
      <c r="AX30" s="8" t="s">
        <v>17</v>
      </c>
      <c r="AY30" s="8" t="s">
        <v>18</v>
      </c>
      <c r="AZ30" s="8" t="s">
        <v>19</v>
      </c>
      <c r="BA30" s="4"/>
      <c r="BB30" s="4"/>
      <c r="BC30" s="4"/>
      <c r="BE30" s="2" t="s">
        <v>3</v>
      </c>
      <c r="BF30" s="8" t="s">
        <v>17</v>
      </c>
      <c r="BG30" s="8" t="s">
        <v>18</v>
      </c>
      <c r="BH30" s="8" t="s">
        <v>19</v>
      </c>
      <c r="BI30" s="4"/>
      <c r="BJ30" s="4"/>
      <c r="BK30" s="4"/>
    </row>
    <row r="31" spans="1:63" x14ac:dyDescent="0.35">
      <c r="B31" s="4"/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R31" s="4"/>
      <c r="S31" s="4"/>
      <c r="T31" s="4"/>
      <c r="U31" s="4"/>
      <c r="V31" s="4"/>
      <c r="W31" s="4"/>
      <c r="Z31" s="4"/>
      <c r="AA31" s="4"/>
      <c r="AB31" s="4"/>
      <c r="AC31" s="4"/>
      <c r="AD31" s="4"/>
      <c r="AE31" s="4"/>
      <c r="AH31" s="4"/>
      <c r="AI31" s="4"/>
      <c r="AJ31" s="4"/>
      <c r="AK31" s="4"/>
      <c r="AL31" s="4"/>
      <c r="AM31" s="4"/>
      <c r="AP31" s="4"/>
      <c r="AQ31" s="4"/>
      <c r="AR31" s="4"/>
      <c r="AS31" s="4"/>
      <c r="AT31" s="4"/>
      <c r="AU31" s="4"/>
      <c r="AX31" s="4"/>
      <c r="AY31" s="4"/>
      <c r="AZ31" s="4"/>
      <c r="BA31" s="4"/>
      <c r="BB31" s="4"/>
      <c r="BC31" s="4"/>
      <c r="BF31" s="4"/>
      <c r="BG31" s="4"/>
      <c r="BH31" s="4"/>
      <c r="BI31" s="4"/>
      <c r="BJ31" s="4"/>
      <c r="BK31" s="4"/>
    </row>
    <row r="32" spans="1:63" x14ac:dyDescent="0.35">
      <c r="B32" s="4"/>
      <c r="C32" s="4"/>
      <c r="D32" s="5"/>
      <c r="E32" s="4"/>
      <c r="F32" s="4"/>
      <c r="G32" s="4"/>
      <c r="J32" s="4"/>
      <c r="K32" s="4"/>
      <c r="L32" s="5"/>
      <c r="M32" s="4"/>
      <c r="N32" s="4"/>
      <c r="O32" s="4"/>
      <c r="R32" s="4"/>
      <c r="S32" s="4"/>
      <c r="T32" s="5"/>
      <c r="U32" s="4"/>
      <c r="V32" s="4"/>
      <c r="W32" s="4"/>
      <c r="Z32" s="4"/>
      <c r="AA32" s="4"/>
      <c r="AB32" s="5"/>
      <c r="AC32" s="4"/>
      <c r="AD32" s="4"/>
      <c r="AE32" s="4"/>
      <c r="AH32" s="4"/>
      <c r="AI32" s="4"/>
      <c r="AJ32" s="5"/>
      <c r="AK32" s="4"/>
      <c r="AL32" s="4"/>
      <c r="AM32" s="4"/>
      <c r="AP32" s="4"/>
      <c r="AQ32" s="4"/>
      <c r="AR32" s="5"/>
      <c r="AS32" s="4"/>
      <c r="AT32" s="4"/>
      <c r="AU32" s="4"/>
      <c r="AX32" s="4"/>
      <c r="AY32" s="4"/>
      <c r="AZ32" s="5"/>
      <c r="BA32" s="4"/>
      <c r="BB32" s="4"/>
      <c r="BC32" s="4"/>
      <c r="BF32" s="4"/>
      <c r="BG32" s="4"/>
      <c r="BH32" s="5"/>
      <c r="BI32" s="4"/>
      <c r="BJ32" s="4"/>
      <c r="BK32" s="4"/>
    </row>
    <row r="33" spans="1:63" x14ac:dyDescent="0.35">
      <c r="A33" s="3" t="s">
        <v>20</v>
      </c>
      <c r="B33" s="4"/>
      <c r="C33" s="4"/>
      <c r="D33" s="4"/>
      <c r="E33" s="4"/>
      <c r="F33" s="4"/>
      <c r="G33" s="4"/>
      <c r="I33" s="3" t="s">
        <v>20</v>
      </c>
      <c r="J33" s="4"/>
      <c r="K33" s="4"/>
      <c r="L33" s="4"/>
      <c r="M33" s="4"/>
      <c r="N33" s="4"/>
      <c r="O33" s="4"/>
      <c r="Q33" s="3" t="s">
        <v>20</v>
      </c>
      <c r="R33" s="4"/>
      <c r="S33" s="4"/>
      <c r="T33" s="4"/>
      <c r="U33" s="4"/>
      <c r="V33" s="4"/>
      <c r="W33" s="4"/>
      <c r="Y33" s="3" t="s">
        <v>20</v>
      </c>
      <c r="Z33" s="4"/>
      <c r="AA33" s="4"/>
      <c r="AB33" s="4"/>
      <c r="AC33" s="4"/>
      <c r="AD33" s="4"/>
      <c r="AE33" s="4"/>
      <c r="AG33" s="3" t="s">
        <v>20</v>
      </c>
      <c r="AH33" s="4"/>
      <c r="AI33" s="4"/>
      <c r="AJ33" s="4"/>
      <c r="AK33" s="4"/>
      <c r="AL33" s="4"/>
      <c r="AM33" s="4"/>
      <c r="AO33" s="3" t="s">
        <v>20</v>
      </c>
      <c r="AP33" s="4"/>
      <c r="AQ33" s="4"/>
      <c r="AR33" s="4"/>
      <c r="AS33" s="4"/>
      <c r="AT33" s="4"/>
      <c r="AU33" s="4"/>
      <c r="AW33" s="3" t="s">
        <v>20</v>
      </c>
      <c r="AX33" s="4"/>
      <c r="AY33" s="4"/>
      <c r="AZ33" s="4"/>
      <c r="BA33" s="4"/>
      <c r="BB33" s="4"/>
      <c r="BC33" s="4"/>
      <c r="BE33" s="3" t="s">
        <v>20</v>
      </c>
      <c r="BF33" s="4"/>
      <c r="BG33" s="4"/>
      <c r="BH33" s="4"/>
      <c r="BI33" s="4"/>
      <c r="BJ33" s="4"/>
      <c r="BK33" s="4"/>
    </row>
    <row r="34" spans="1:63" ht="15.5" x14ac:dyDescent="0.35">
      <c r="A34" s="2" t="s">
        <v>3</v>
      </c>
      <c r="B34" s="8" t="s">
        <v>9</v>
      </c>
      <c r="C34" s="8" t="s">
        <v>7</v>
      </c>
      <c r="D34" s="8" t="s">
        <v>21</v>
      </c>
      <c r="E34" s="8" t="s">
        <v>22</v>
      </c>
      <c r="F34" s="8" t="s">
        <v>23</v>
      </c>
      <c r="G34" s="8" t="s">
        <v>13</v>
      </c>
      <c r="I34" s="2" t="s">
        <v>3</v>
      </c>
      <c r="J34" s="8" t="s">
        <v>9</v>
      </c>
      <c r="K34" s="8" t="s">
        <v>7</v>
      </c>
      <c r="L34" s="8" t="s">
        <v>21</v>
      </c>
      <c r="M34" s="8" t="s">
        <v>22</v>
      </c>
      <c r="N34" s="8" t="s">
        <v>23</v>
      </c>
      <c r="O34" s="8" t="s">
        <v>13</v>
      </c>
      <c r="Q34" s="2" t="s">
        <v>3</v>
      </c>
      <c r="R34" s="8" t="s">
        <v>9</v>
      </c>
      <c r="S34" s="8" t="s">
        <v>7</v>
      </c>
      <c r="T34" s="8" t="s">
        <v>21</v>
      </c>
      <c r="U34" s="8" t="s">
        <v>22</v>
      </c>
      <c r="V34" s="8" t="s">
        <v>23</v>
      </c>
      <c r="W34" s="8" t="s">
        <v>13</v>
      </c>
      <c r="Y34" s="2" t="s">
        <v>3</v>
      </c>
      <c r="Z34" s="8" t="s">
        <v>9</v>
      </c>
      <c r="AA34" s="8" t="s">
        <v>7</v>
      </c>
      <c r="AB34" s="8" t="s">
        <v>21</v>
      </c>
      <c r="AC34" s="8" t="s">
        <v>22</v>
      </c>
      <c r="AD34" s="8" t="s">
        <v>23</v>
      </c>
      <c r="AE34" s="8" t="s">
        <v>13</v>
      </c>
      <c r="AG34" s="2" t="s">
        <v>3</v>
      </c>
      <c r="AH34" s="8" t="s">
        <v>9</v>
      </c>
      <c r="AI34" s="8" t="s">
        <v>7</v>
      </c>
      <c r="AJ34" s="8" t="s">
        <v>21</v>
      </c>
      <c r="AK34" s="8" t="s">
        <v>22</v>
      </c>
      <c r="AL34" s="8" t="s">
        <v>23</v>
      </c>
      <c r="AM34" s="8" t="s">
        <v>13</v>
      </c>
      <c r="AO34" s="2" t="s">
        <v>3</v>
      </c>
      <c r="AP34" s="8" t="s">
        <v>9</v>
      </c>
      <c r="AQ34" s="8" t="s">
        <v>7</v>
      </c>
      <c r="AR34" s="8" t="s">
        <v>21</v>
      </c>
      <c r="AS34" s="8" t="s">
        <v>22</v>
      </c>
      <c r="AT34" s="8" t="s">
        <v>23</v>
      </c>
      <c r="AU34" s="8" t="s">
        <v>13</v>
      </c>
      <c r="AW34" s="2" t="s">
        <v>3</v>
      </c>
      <c r="AX34" s="8" t="s">
        <v>9</v>
      </c>
      <c r="AY34" s="8" t="s">
        <v>7</v>
      </c>
      <c r="AZ34" s="8" t="s">
        <v>21</v>
      </c>
      <c r="BA34" s="8" t="s">
        <v>22</v>
      </c>
      <c r="BB34" s="8" t="s">
        <v>23</v>
      </c>
      <c r="BC34" s="8" t="s">
        <v>13</v>
      </c>
      <c r="BE34" s="2" t="s">
        <v>3</v>
      </c>
      <c r="BF34" s="8" t="s">
        <v>9</v>
      </c>
      <c r="BG34" s="8" t="s">
        <v>7</v>
      </c>
      <c r="BH34" s="8" t="s">
        <v>21</v>
      </c>
      <c r="BI34" s="8" t="s">
        <v>22</v>
      </c>
      <c r="BJ34" s="8" t="s">
        <v>23</v>
      </c>
      <c r="BK34" s="8" t="s">
        <v>13</v>
      </c>
    </row>
    <row r="35" spans="1:63" x14ac:dyDescent="0.35">
      <c r="B35" s="4"/>
      <c r="C35" s="4"/>
      <c r="D35" s="4"/>
      <c r="E35" s="4"/>
      <c r="F35" s="4"/>
      <c r="G35" s="4"/>
      <c r="I35" t="s">
        <v>38</v>
      </c>
      <c r="J35" s="4">
        <v>2</v>
      </c>
      <c r="K35" s="4">
        <v>50</v>
      </c>
      <c r="L35" s="4"/>
      <c r="M35" s="4"/>
      <c r="N35" s="4"/>
      <c r="O35" s="4"/>
      <c r="Q35" t="s">
        <v>60</v>
      </c>
      <c r="R35" s="4"/>
      <c r="S35" s="4"/>
      <c r="T35" s="4"/>
      <c r="U35" s="4">
        <v>1</v>
      </c>
      <c r="V35" s="4"/>
      <c r="W35" s="4"/>
      <c r="Y35" t="s">
        <v>38</v>
      </c>
      <c r="Z35" s="4">
        <v>1</v>
      </c>
      <c r="AA35" s="4"/>
      <c r="AB35" s="4"/>
      <c r="AC35" s="4"/>
      <c r="AD35" s="4"/>
      <c r="AE35" s="4"/>
      <c r="AG35" t="s">
        <v>69</v>
      </c>
      <c r="AH35" s="4"/>
      <c r="AI35" s="4"/>
      <c r="AJ35" s="4">
        <v>1</v>
      </c>
      <c r="AK35" s="4"/>
      <c r="AL35" s="4"/>
      <c r="AM35" s="4"/>
      <c r="AO35" t="s">
        <v>37</v>
      </c>
      <c r="AP35" s="4"/>
      <c r="AQ35" s="4">
        <v>99</v>
      </c>
      <c r="AR35" s="4">
        <v>1</v>
      </c>
      <c r="AS35" s="4">
        <v>1</v>
      </c>
      <c r="AT35" s="4"/>
      <c r="AU35" s="4">
        <v>1</v>
      </c>
      <c r="AW35" t="s">
        <v>37</v>
      </c>
      <c r="AX35" s="4"/>
      <c r="AY35" s="4"/>
      <c r="AZ35" s="4">
        <v>1</v>
      </c>
      <c r="BA35" s="4">
        <v>1</v>
      </c>
      <c r="BB35" s="4"/>
      <c r="BC35" s="4"/>
      <c r="BE35" t="s">
        <v>37</v>
      </c>
      <c r="BF35" s="4"/>
      <c r="BG35" s="4"/>
      <c r="BH35" s="4">
        <v>1</v>
      </c>
      <c r="BI35" s="4"/>
      <c r="BJ35" s="4"/>
      <c r="BK35" s="4"/>
    </row>
    <row r="36" spans="1:63" x14ac:dyDescent="0.35">
      <c r="B36" s="4"/>
      <c r="C36" s="4"/>
      <c r="D36" s="4"/>
      <c r="E36" s="4"/>
      <c r="F36" s="4"/>
      <c r="G36" s="4"/>
      <c r="J36" s="4"/>
      <c r="K36" s="4"/>
      <c r="L36" s="4"/>
      <c r="M36" s="4"/>
      <c r="N36" s="4"/>
      <c r="O36" s="4"/>
      <c r="Q36" t="s">
        <v>61</v>
      </c>
      <c r="R36" s="4"/>
      <c r="S36" s="4"/>
      <c r="T36" s="4"/>
      <c r="U36" s="4">
        <v>1</v>
      </c>
      <c r="V36" s="4"/>
      <c r="Y36" t="s">
        <v>33</v>
      </c>
      <c r="Z36" s="4">
        <v>1</v>
      </c>
      <c r="AA36" s="4"/>
      <c r="AB36" s="4"/>
      <c r="AC36" s="4"/>
      <c r="AD36" s="4"/>
      <c r="AH36" s="4"/>
      <c r="AI36" s="4"/>
      <c r="AJ36" s="4"/>
      <c r="AK36" s="4"/>
      <c r="AL36" s="4"/>
      <c r="AP36" s="4"/>
      <c r="AQ36" s="4"/>
      <c r="AR36" s="4"/>
      <c r="AS36" s="4"/>
      <c r="AT36" s="4"/>
      <c r="AU36" s="4"/>
      <c r="AW36" t="s">
        <v>61</v>
      </c>
      <c r="AX36" s="4"/>
      <c r="AY36" s="4"/>
      <c r="AZ36" s="4"/>
      <c r="BA36" s="4">
        <v>1</v>
      </c>
      <c r="BB36" s="4"/>
      <c r="BC36" s="4"/>
      <c r="BE36" t="s">
        <v>36</v>
      </c>
      <c r="BF36" s="4"/>
      <c r="BG36" s="4"/>
      <c r="BH36" s="4"/>
      <c r="BI36" s="4">
        <v>1</v>
      </c>
      <c r="BJ36" s="4"/>
      <c r="BK36" s="4"/>
    </row>
    <row r="37" spans="1:63" x14ac:dyDescent="0.35">
      <c r="Q37" t="s">
        <v>36</v>
      </c>
      <c r="R37" s="4"/>
      <c r="S37" s="4"/>
      <c r="T37" s="4"/>
      <c r="U37" s="4">
        <v>1</v>
      </c>
      <c r="V37" s="4"/>
      <c r="Y37" t="s">
        <v>69</v>
      </c>
      <c r="Z37" s="4"/>
      <c r="AA37" s="4"/>
      <c r="AB37" s="4">
        <v>1</v>
      </c>
      <c r="AC37" s="4"/>
      <c r="AD37" s="4"/>
      <c r="AH37" s="4"/>
      <c r="AI37" s="4"/>
      <c r="AJ37" s="4"/>
      <c r="AK37" s="4"/>
      <c r="AL37" s="4"/>
      <c r="AP37" s="4"/>
      <c r="AQ37" s="4"/>
      <c r="AR37" s="4"/>
      <c r="AS37" s="4"/>
      <c r="AT37" s="4"/>
      <c r="AU37" s="4"/>
      <c r="AW37" t="s">
        <v>33</v>
      </c>
      <c r="AX37" s="4"/>
      <c r="AY37" s="4"/>
      <c r="AZ37" s="4"/>
      <c r="BA37" s="4">
        <v>1</v>
      </c>
      <c r="BB37" s="4"/>
      <c r="BC37" s="4"/>
      <c r="BE37" t="s">
        <v>38</v>
      </c>
      <c r="BF37" s="4">
        <v>1</v>
      </c>
      <c r="BG37" s="4">
        <v>0</v>
      </c>
      <c r="BH37" s="4"/>
      <c r="BI37" s="4"/>
      <c r="BJ37" s="4"/>
      <c r="BK37" s="4"/>
    </row>
    <row r="38" spans="1:63" x14ac:dyDescent="0.35">
      <c r="R38" s="4"/>
      <c r="S38" s="4"/>
      <c r="T38" s="4"/>
      <c r="U38" s="4"/>
      <c r="V38" s="4"/>
      <c r="Y38" t="s">
        <v>36</v>
      </c>
      <c r="Z38" s="4"/>
      <c r="AA38" s="4"/>
      <c r="AB38" s="4">
        <v>1</v>
      </c>
      <c r="AC38" s="4"/>
      <c r="AD38" s="4"/>
      <c r="AE38" s="4"/>
      <c r="AH38" s="4"/>
      <c r="AI38" s="4"/>
      <c r="AJ38" s="4"/>
      <c r="AK38" s="4"/>
      <c r="AL38" s="4"/>
      <c r="AM38" s="4"/>
      <c r="AP38" s="4"/>
      <c r="AQ38" s="4"/>
      <c r="AR38" s="4"/>
      <c r="AS38" s="4"/>
      <c r="AT38" s="4"/>
      <c r="AU38" s="4"/>
      <c r="AX38" s="4"/>
      <c r="AY38" s="4"/>
      <c r="AZ38" s="4"/>
      <c r="BA38" s="4"/>
      <c r="BB38" s="4"/>
      <c r="BC38" s="4"/>
    </row>
    <row r="39" spans="1:63" x14ac:dyDescent="0.35">
      <c r="R39" s="4"/>
      <c r="S39" s="4"/>
      <c r="T39" s="4"/>
      <c r="U39" s="4"/>
      <c r="V39" s="4"/>
      <c r="Z39" s="4"/>
      <c r="AA39" s="4"/>
      <c r="AB39" s="4"/>
      <c r="AC39" s="4"/>
      <c r="AD39" s="4"/>
      <c r="AE39" s="4"/>
      <c r="AP39" s="4"/>
      <c r="AQ39" s="4"/>
      <c r="AR39" s="4"/>
      <c r="AS39" s="4"/>
      <c r="AT39" s="4"/>
      <c r="AU39" s="4"/>
      <c r="AX39" s="4"/>
      <c r="AY39" s="4"/>
      <c r="AZ39" s="4"/>
      <c r="BA39" s="4"/>
      <c r="BB39" s="4"/>
      <c r="BC39" s="4"/>
    </row>
    <row r="40" spans="1:63" ht="18.5" x14ac:dyDescent="0.45">
      <c r="A40" s="16"/>
      <c r="B40" s="18"/>
      <c r="C40" s="18"/>
      <c r="D40" s="18"/>
      <c r="E40" s="18"/>
      <c r="F40" s="18"/>
      <c r="G40" s="18"/>
      <c r="H40" s="18"/>
      <c r="J40" s="16"/>
      <c r="K40" s="16"/>
      <c r="L40" s="16"/>
      <c r="M40" s="16"/>
      <c r="N40" s="16"/>
      <c r="R40" s="4"/>
      <c r="S40" s="4"/>
      <c r="T40" s="4"/>
      <c r="U40" s="4"/>
      <c r="V40" s="4"/>
      <c r="Z40" s="4"/>
      <c r="AA40" s="4"/>
      <c r="AB40" s="4"/>
      <c r="AC40" s="4"/>
      <c r="AD40" s="4"/>
      <c r="AE40" s="4"/>
    </row>
    <row r="41" spans="1:63" s="2" customFormat="1" ht="15.5" x14ac:dyDescent="0.35">
      <c r="A41" s="21" t="s">
        <v>25</v>
      </c>
      <c r="B41" s="18"/>
      <c r="C41" s="18"/>
      <c r="D41" s="18"/>
      <c r="E41" s="18"/>
      <c r="F41" s="18"/>
      <c r="G41" s="18"/>
      <c r="J41" s="2" t="s">
        <v>26</v>
      </c>
    </row>
    <row r="42" spans="1:63" ht="15.5" x14ac:dyDescent="0.35">
      <c r="A42" s="2"/>
      <c r="J42" s="3"/>
      <c r="K42" s="3"/>
      <c r="L42" s="3"/>
      <c r="M42" s="3"/>
      <c r="N42" s="3"/>
    </row>
    <row r="43" spans="1:63" x14ac:dyDescent="0.35">
      <c r="A43" s="3" t="s">
        <v>2</v>
      </c>
      <c r="B43" s="4"/>
      <c r="C43" s="4"/>
      <c r="D43" s="4"/>
      <c r="E43" s="4"/>
      <c r="F43" s="4"/>
      <c r="G43" s="4"/>
      <c r="H43" s="4"/>
      <c r="J43" s="3" t="s">
        <v>88</v>
      </c>
      <c r="K43" s="3"/>
      <c r="L43" s="3"/>
      <c r="M43" s="3"/>
      <c r="N43" s="3"/>
    </row>
    <row r="44" spans="1:63" x14ac:dyDescent="0.35">
      <c r="A44" s="3" t="s">
        <v>3</v>
      </c>
      <c r="B44" s="8" t="s">
        <v>4</v>
      </c>
      <c r="C44" s="8" t="s">
        <v>5</v>
      </c>
      <c r="D44" s="12" t="s">
        <v>6</v>
      </c>
      <c r="E44" s="8" t="s">
        <v>7</v>
      </c>
      <c r="F44" s="8" t="s">
        <v>8</v>
      </c>
      <c r="G44" s="8" t="s">
        <v>9</v>
      </c>
      <c r="H44" s="8" t="s">
        <v>27</v>
      </c>
      <c r="J44" s="3" t="s">
        <v>89</v>
      </c>
      <c r="K44" s="3"/>
      <c r="L44" s="3"/>
      <c r="M44" s="3" t="s">
        <v>96</v>
      </c>
      <c r="N44" s="3"/>
    </row>
    <row r="45" spans="1:63" x14ac:dyDescent="0.35">
      <c r="A45" t="s">
        <v>33</v>
      </c>
      <c r="B45" s="4">
        <f>B9+J9+Z9+AH9++AX9</f>
        <v>31</v>
      </c>
      <c r="C45" s="4">
        <f>C9+K9+AA9+AI9+AQ9+AY9</f>
        <v>18</v>
      </c>
      <c r="D45" s="5">
        <f>C45/B45</f>
        <v>0.58064516129032262</v>
      </c>
      <c r="E45" s="4">
        <f>E9+M9+AC9+AK9+AS9+BA9+BI9</f>
        <v>147</v>
      </c>
      <c r="F45" s="4">
        <f>F9+AD9+BB9</f>
        <v>3</v>
      </c>
      <c r="G45" s="4">
        <f>G9+AM9</f>
        <v>2</v>
      </c>
      <c r="H45" s="4"/>
      <c r="J45" s="3" t="s">
        <v>90</v>
      </c>
      <c r="K45" s="3"/>
      <c r="L45" s="3"/>
      <c r="M45" s="3"/>
      <c r="N45" s="3"/>
    </row>
    <row r="46" spans="1:63" x14ac:dyDescent="0.35">
      <c r="A46" t="s">
        <v>34</v>
      </c>
      <c r="B46" s="4">
        <f t="shared" ref="B46:C46" si="0">B10</f>
        <v>3</v>
      </c>
      <c r="C46" s="4">
        <f t="shared" si="0"/>
        <v>2</v>
      </c>
      <c r="D46" s="5">
        <f>C46/B46</f>
        <v>0.66666666666666663</v>
      </c>
      <c r="E46" s="4">
        <f t="shared" ref="E46:G46" si="1">E10</f>
        <v>50</v>
      </c>
      <c r="F46" s="4">
        <f t="shared" si="1"/>
        <v>1</v>
      </c>
      <c r="G46" s="4">
        <f t="shared" si="1"/>
        <v>0</v>
      </c>
      <c r="H46" s="4"/>
      <c r="J46" s="3" t="s">
        <v>91</v>
      </c>
      <c r="K46" s="3"/>
      <c r="L46" s="3"/>
      <c r="M46" s="3"/>
      <c r="N46" s="3"/>
    </row>
    <row r="47" spans="1:63" x14ac:dyDescent="0.35">
      <c r="A47" t="s">
        <v>35</v>
      </c>
      <c r="B47" s="4">
        <f>B11+J10+R10</f>
        <v>16</v>
      </c>
      <c r="C47" s="4">
        <f>C11+K10+S10</f>
        <v>8</v>
      </c>
      <c r="D47" s="5">
        <f>C47/B47</f>
        <v>0.5</v>
      </c>
      <c r="E47" s="4">
        <f>E11+M10+U10</f>
        <v>154</v>
      </c>
      <c r="F47" s="4">
        <f>F11+V10</f>
        <v>2</v>
      </c>
      <c r="G47" s="4">
        <f>G11+O10</f>
        <v>2</v>
      </c>
      <c r="H47" s="4"/>
      <c r="J47" s="3" t="s">
        <v>83</v>
      </c>
      <c r="K47" s="3"/>
      <c r="L47" s="3"/>
      <c r="M47" s="3" t="s">
        <v>67</v>
      </c>
      <c r="N47" s="3" t="s">
        <v>92</v>
      </c>
    </row>
    <row r="48" spans="1:63" x14ac:dyDescent="0.35">
      <c r="A48" t="s">
        <v>38</v>
      </c>
      <c r="B48" s="4">
        <f>R9</f>
        <v>5</v>
      </c>
      <c r="C48" s="4">
        <f>S9</f>
        <v>1</v>
      </c>
      <c r="D48" s="5">
        <f>C48/B48</f>
        <v>0.2</v>
      </c>
      <c r="E48" s="4">
        <f>U9</f>
        <v>8</v>
      </c>
      <c r="F48" s="4">
        <v>0</v>
      </c>
      <c r="G48" s="4">
        <v>0</v>
      </c>
      <c r="H48" s="4"/>
      <c r="J48" s="3" t="s">
        <v>76</v>
      </c>
      <c r="K48" s="3"/>
      <c r="L48" s="3"/>
      <c r="M48" s="3" t="s">
        <v>67</v>
      </c>
      <c r="N48" s="3" t="s">
        <v>62</v>
      </c>
    </row>
    <row r="49" spans="1:14" x14ac:dyDescent="0.35">
      <c r="G49" s="4"/>
      <c r="H49" s="4"/>
      <c r="J49" s="3" t="s">
        <v>93</v>
      </c>
      <c r="K49" s="3"/>
      <c r="L49" s="3"/>
      <c r="M49" s="3"/>
      <c r="N49" s="3"/>
    </row>
    <row r="50" spans="1:14" ht="15.5" x14ac:dyDescent="0.35">
      <c r="A50" s="2" t="s">
        <v>10</v>
      </c>
      <c r="B50" s="4"/>
      <c r="C50" s="4"/>
      <c r="D50" s="4"/>
      <c r="E50" s="4"/>
      <c r="F50" s="4"/>
      <c r="G50" s="4"/>
      <c r="H50" s="4"/>
      <c r="J50" s="3" t="s">
        <v>94</v>
      </c>
      <c r="K50" s="3"/>
      <c r="L50" s="3"/>
      <c r="M50" s="3"/>
      <c r="N50" s="3"/>
    </row>
    <row r="51" spans="1:14" x14ac:dyDescent="0.35">
      <c r="A51" s="3" t="s">
        <v>3</v>
      </c>
      <c r="B51" s="8" t="s">
        <v>4</v>
      </c>
      <c r="C51" s="8" t="s">
        <v>7</v>
      </c>
      <c r="D51" s="8" t="s">
        <v>11</v>
      </c>
      <c r="E51" s="8" t="s">
        <v>12</v>
      </c>
      <c r="F51" s="8" t="s">
        <v>13</v>
      </c>
      <c r="G51" s="4"/>
      <c r="H51" s="4"/>
      <c r="J51" s="3" t="s">
        <v>95</v>
      </c>
    </row>
    <row r="52" spans="1:14" x14ac:dyDescent="0.35">
      <c r="A52" t="s">
        <v>36</v>
      </c>
      <c r="B52" s="4">
        <f>B15+J15+R15+Z15+AH15+AP15+AX15+BF15</f>
        <v>91</v>
      </c>
      <c r="C52" s="4">
        <f>C15+K15+S15+AA15+AI15+AQ15+AY15+BG15</f>
        <v>886</v>
      </c>
      <c r="D52" s="6">
        <f t="shared" ref="D52:D57" si="2">C52/B52</f>
        <v>9.7362637362637354</v>
      </c>
      <c r="E52" s="4">
        <v>70</v>
      </c>
      <c r="F52" s="4">
        <f>F15+V15+AD15+AL15+AT15+BB15+BJ15</f>
        <v>8</v>
      </c>
      <c r="G52" s="4"/>
      <c r="H52" s="4"/>
    </row>
    <row r="53" spans="1:14" x14ac:dyDescent="0.35">
      <c r="A53" t="s">
        <v>37</v>
      </c>
      <c r="B53" s="4">
        <f>B16+J16+Z16+AH16+BF17</f>
        <v>22</v>
      </c>
      <c r="C53" s="4">
        <f>C16+K16+AA16+AI16+BG17</f>
        <v>149</v>
      </c>
      <c r="D53" s="6">
        <f t="shared" si="2"/>
        <v>6.7727272727272725</v>
      </c>
      <c r="E53" s="4">
        <v>40</v>
      </c>
      <c r="F53" s="4">
        <f>F16+AL16+BJ17</f>
        <v>3</v>
      </c>
      <c r="G53" s="4"/>
      <c r="H53" s="4"/>
    </row>
    <row r="54" spans="1:14" x14ac:dyDescent="0.35">
      <c r="A54" t="s">
        <v>71</v>
      </c>
      <c r="B54" s="4">
        <f>Z18+AH18+AP16+AX16+BF16</f>
        <v>22</v>
      </c>
      <c r="C54" s="4">
        <f>AA18+AI18+AQ16+AY16+BG16</f>
        <v>118</v>
      </c>
      <c r="D54" s="6">
        <f t="shared" si="2"/>
        <v>5.3636363636363633</v>
      </c>
      <c r="E54" s="4">
        <v>18</v>
      </c>
      <c r="F54" s="4">
        <v>0</v>
      </c>
      <c r="G54" s="4"/>
      <c r="H54" s="4"/>
    </row>
    <row r="55" spans="1:14" x14ac:dyDescent="0.35">
      <c r="A55" t="s">
        <v>70</v>
      </c>
      <c r="B55" s="4">
        <f>Z17+AH17+AP18+AX19+BF18</f>
        <v>11</v>
      </c>
      <c r="C55" s="4">
        <f>AA17+AI17+AQ18+AY19+BG18</f>
        <v>56</v>
      </c>
      <c r="D55" s="6">
        <f t="shared" si="2"/>
        <v>5.0909090909090908</v>
      </c>
      <c r="E55" s="4">
        <v>22</v>
      </c>
      <c r="F55" s="4">
        <f>AD17</f>
        <v>1</v>
      </c>
      <c r="G55" s="4"/>
      <c r="H55" s="4"/>
    </row>
    <row r="56" spans="1:14" x14ac:dyDescent="0.35">
      <c r="A56" t="s">
        <v>33</v>
      </c>
      <c r="B56" s="4">
        <f>AH19+AP17+AX18+BF19</f>
        <v>9</v>
      </c>
      <c r="C56" s="4">
        <f>AI19+AQ17+AY18+BG19</f>
        <v>21</v>
      </c>
      <c r="D56" s="6">
        <f t="shared" si="2"/>
        <v>2.3333333333333335</v>
      </c>
      <c r="E56" s="4">
        <v>6</v>
      </c>
      <c r="F56" s="4">
        <v>0</v>
      </c>
    </row>
    <row r="57" spans="1:14" x14ac:dyDescent="0.35">
      <c r="A57" t="s">
        <v>38</v>
      </c>
      <c r="B57" s="4">
        <f>AX17</f>
        <v>3</v>
      </c>
      <c r="C57" s="4">
        <f>AY17</f>
        <v>14</v>
      </c>
      <c r="D57" s="6">
        <f t="shared" si="2"/>
        <v>4.666666666666667</v>
      </c>
      <c r="E57" s="4">
        <v>10</v>
      </c>
      <c r="F57" s="4">
        <v>0</v>
      </c>
    </row>
    <row r="59" spans="1:14" x14ac:dyDescent="0.35">
      <c r="A59" s="3" t="s">
        <v>14</v>
      </c>
      <c r="G59" s="4"/>
      <c r="H59" s="4"/>
    </row>
    <row r="60" spans="1:14" ht="15.5" x14ac:dyDescent="0.35">
      <c r="A60" s="2" t="s">
        <v>3</v>
      </c>
      <c r="B60" s="8" t="s">
        <v>15</v>
      </c>
      <c r="C60" s="8" t="s">
        <v>7</v>
      </c>
      <c r="D60" s="8" t="s">
        <v>11</v>
      </c>
      <c r="E60" s="8" t="s">
        <v>12</v>
      </c>
      <c r="F60" s="8" t="s">
        <v>13</v>
      </c>
      <c r="G60" s="4"/>
      <c r="H60" s="4"/>
    </row>
    <row r="61" spans="1:14" x14ac:dyDescent="0.35">
      <c r="A61" t="s">
        <v>38</v>
      </c>
      <c r="B61" s="4">
        <f>B21+J21+R21+Z23+AH23+AP24+AX24+BF24</f>
        <v>13</v>
      </c>
      <c r="C61" s="4">
        <f>C21+K21+S21+AA23+AI23+AQ24+AY24+BG24</f>
        <v>127</v>
      </c>
      <c r="D61" s="6">
        <f t="shared" ref="D61:D63" si="3">C61/B61</f>
        <v>9.7692307692307701</v>
      </c>
      <c r="E61" s="4">
        <v>45</v>
      </c>
      <c r="F61" s="4">
        <f>F21+AD23+BB24</f>
        <v>3</v>
      </c>
      <c r="G61" s="4"/>
      <c r="H61" s="4"/>
    </row>
    <row r="62" spans="1:14" x14ac:dyDescent="0.35">
      <c r="A62" t="s">
        <v>37</v>
      </c>
      <c r="B62" s="4">
        <f>B22+J22+R22</f>
        <v>5</v>
      </c>
      <c r="C62" s="4">
        <f>C22+K22+S22</f>
        <v>115</v>
      </c>
      <c r="D62" s="6">
        <f t="shared" si="3"/>
        <v>23</v>
      </c>
      <c r="E62" s="4">
        <v>40</v>
      </c>
      <c r="F62" s="4">
        <v>2</v>
      </c>
      <c r="G62" s="4"/>
      <c r="H62" s="4"/>
    </row>
    <row r="63" spans="1:14" x14ac:dyDescent="0.35">
      <c r="A63" t="s">
        <v>36</v>
      </c>
      <c r="B63" s="4">
        <f>B23+J23+Z22+AX23</f>
        <v>6</v>
      </c>
      <c r="C63" s="4">
        <f>C23+K23+AA22+AY23</f>
        <v>57</v>
      </c>
      <c r="D63" s="6">
        <f t="shared" si="3"/>
        <v>9.5</v>
      </c>
      <c r="E63" s="4">
        <v>20</v>
      </c>
      <c r="F63" s="4">
        <f>F23+AD22</f>
        <v>1</v>
      </c>
      <c r="G63" s="4"/>
      <c r="H63" s="4"/>
    </row>
    <row r="64" spans="1:14" x14ac:dyDescent="0.35">
      <c r="A64" t="s">
        <v>68</v>
      </c>
      <c r="B64" s="4">
        <f>Z24+AX25</f>
        <v>2</v>
      </c>
      <c r="C64" s="4">
        <f>AA24+AY25</f>
        <v>23</v>
      </c>
      <c r="D64" s="6">
        <f>C64/B64</f>
        <v>11.5</v>
      </c>
      <c r="E64" s="4">
        <v>15</v>
      </c>
      <c r="F64" s="4">
        <v>0</v>
      </c>
      <c r="G64" s="4"/>
      <c r="H64" s="4"/>
    </row>
    <row r="65" spans="1:8" x14ac:dyDescent="0.35">
      <c r="A65" t="s">
        <v>71</v>
      </c>
      <c r="B65" s="4">
        <f>AP23+AX26</f>
        <v>2</v>
      </c>
      <c r="C65" s="4">
        <f>AQ23+AY26</f>
        <v>13</v>
      </c>
      <c r="D65" s="6">
        <f>C65/B65</f>
        <v>6.5</v>
      </c>
      <c r="E65" s="4">
        <v>10</v>
      </c>
      <c r="F65" s="4">
        <v>0</v>
      </c>
      <c r="G65" s="4"/>
      <c r="H65" s="4"/>
    </row>
    <row r="66" spans="1:8" x14ac:dyDescent="0.35">
      <c r="A66" t="s">
        <v>87</v>
      </c>
      <c r="B66" s="4">
        <f>BF23</f>
        <v>2</v>
      </c>
      <c r="C66" s="4">
        <f>BG23</f>
        <v>9</v>
      </c>
      <c r="D66" s="6">
        <f>C66/B66</f>
        <v>4.5</v>
      </c>
      <c r="E66" s="4">
        <v>5</v>
      </c>
      <c r="F66" s="4">
        <v>0</v>
      </c>
      <c r="G66" s="4"/>
      <c r="H66" s="4"/>
    </row>
    <row r="67" spans="1:8" x14ac:dyDescent="0.35">
      <c r="A67" t="s">
        <v>59</v>
      </c>
      <c r="B67" s="4">
        <f>R23</f>
        <v>1</v>
      </c>
      <c r="C67" s="4">
        <f>S23</f>
        <v>8</v>
      </c>
      <c r="D67" s="6">
        <f>C67/B67</f>
        <v>8</v>
      </c>
      <c r="E67" s="4">
        <v>8</v>
      </c>
      <c r="F67" s="4">
        <v>0</v>
      </c>
      <c r="G67" s="4"/>
      <c r="H67" s="4"/>
    </row>
    <row r="68" spans="1:8" x14ac:dyDescent="0.35">
      <c r="A68" t="s">
        <v>74</v>
      </c>
      <c r="B68" s="4">
        <f>AH24</f>
        <v>1</v>
      </c>
      <c r="C68" s="4">
        <f>AI24</f>
        <v>6</v>
      </c>
      <c r="D68" s="6">
        <f>C68/B68</f>
        <v>6</v>
      </c>
      <c r="E68" s="4">
        <v>6</v>
      </c>
      <c r="F68" s="4">
        <v>0</v>
      </c>
    </row>
    <row r="70" spans="1:8" ht="15.5" x14ac:dyDescent="0.35">
      <c r="A70" s="2" t="s">
        <v>16</v>
      </c>
      <c r="B70" s="4"/>
      <c r="C70" s="4"/>
      <c r="D70" s="4"/>
      <c r="E70" s="4"/>
      <c r="F70" s="4"/>
      <c r="G70" s="4"/>
      <c r="H70" s="4"/>
    </row>
    <row r="71" spans="1:8" x14ac:dyDescent="0.35">
      <c r="A71" s="3" t="s">
        <v>3</v>
      </c>
      <c r="B71" s="8" t="s">
        <v>17</v>
      </c>
      <c r="C71" s="8" t="s">
        <v>18</v>
      </c>
      <c r="D71" s="8" t="s">
        <v>19</v>
      </c>
      <c r="E71" s="4"/>
      <c r="F71" s="4"/>
      <c r="G71" s="4"/>
      <c r="H71" s="4"/>
    </row>
    <row r="72" spans="1:8" x14ac:dyDescent="0.35">
      <c r="B72" s="4"/>
      <c r="C72" s="4"/>
      <c r="D72" s="4"/>
      <c r="E72" s="4"/>
      <c r="F72" s="4"/>
      <c r="G72" s="4"/>
      <c r="H72" s="4"/>
    </row>
    <row r="73" spans="1:8" ht="15.5" x14ac:dyDescent="0.35">
      <c r="A73" s="2" t="s">
        <v>20</v>
      </c>
      <c r="B73" s="4"/>
      <c r="C73" s="4"/>
      <c r="D73" s="4"/>
      <c r="E73" s="4"/>
      <c r="F73" s="4"/>
      <c r="G73" s="4"/>
      <c r="H73" s="4"/>
    </row>
    <row r="74" spans="1:8" x14ac:dyDescent="0.35">
      <c r="A74" s="3" t="s">
        <v>3</v>
      </c>
      <c r="B74" s="8" t="s">
        <v>9</v>
      </c>
      <c r="C74" s="8" t="s">
        <v>7</v>
      </c>
      <c r="D74" s="8" t="s">
        <v>21</v>
      </c>
      <c r="E74" s="8" t="s">
        <v>22</v>
      </c>
      <c r="F74" s="8" t="s">
        <v>24</v>
      </c>
      <c r="G74" s="8" t="s">
        <v>13</v>
      </c>
      <c r="H74" s="8" t="s">
        <v>23</v>
      </c>
    </row>
    <row r="75" spans="1:8" x14ac:dyDescent="0.35">
      <c r="A75" t="s">
        <v>37</v>
      </c>
      <c r="C75" s="4">
        <v>99</v>
      </c>
      <c r="D75" s="4">
        <v>2</v>
      </c>
      <c r="E75" s="4">
        <v>3</v>
      </c>
      <c r="G75" s="4">
        <v>1</v>
      </c>
      <c r="H75" s="4"/>
    </row>
    <row r="76" spans="1:8" x14ac:dyDescent="0.35">
      <c r="A76" t="s">
        <v>38</v>
      </c>
      <c r="B76" s="4">
        <v>4</v>
      </c>
      <c r="C76" s="4">
        <v>50</v>
      </c>
      <c r="D76" s="4"/>
      <c r="E76" s="4"/>
      <c r="F76" s="4"/>
      <c r="G76" s="4"/>
    </row>
    <row r="77" spans="1:8" x14ac:dyDescent="0.35">
      <c r="A77" t="s">
        <v>60</v>
      </c>
      <c r="B77" s="4"/>
      <c r="C77" s="4"/>
      <c r="D77" s="4"/>
      <c r="E77" s="4">
        <v>1</v>
      </c>
      <c r="F77" s="4"/>
    </row>
    <row r="78" spans="1:8" x14ac:dyDescent="0.35">
      <c r="A78" t="s">
        <v>36</v>
      </c>
      <c r="D78" s="4">
        <v>1</v>
      </c>
      <c r="E78" s="4">
        <v>2</v>
      </c>
    </row>
    <row r="79" spans="1:8" x14ac:dyDescent="0.35">
      <c r="A79" t="s">
        <v>61</v>
      </c>
      <c r="B79" s="4"/>
      <c r="C79" s="4"/>
      <c r="D79" s="4"/>
      <c r="E79" s="4">
        <v>2</v>
      </c>
    </row>
    <row r="80" spans="1:8" x14ac:dyDescent="0.35">
      <c r="A80" t="s">
        <v>33</v>
      </c>
      <c r="B80" s="4">
        <v>1</v>
      </c>
      <c r="C80" s="4">
        <v>0</v>
      </c>
      <c r="D80" s="4"/>
      <c r="E80" s="4">
        <v>1</v>
      </c>
    </row>
    <row r="81" spans="1:6" x14ac:dyDescent="0.35">
      <c r="A81" t="s">
        <v>69</v>
      </c>
      <c r="B81" s="4"/>
      <c r="C81" s="4"/>
      <c r="D81" s="4">
        <v>2</v>
      </c>
      <c r="E81" s="4"/>
    </row>
    <row r="82" spans="1:6" x14ac:dyDescent="0.35">
      <c r="B82" s="4"/>
      <c r="C82" s="4"/>
      <c r="D82" s="4"/>
      <c r="E82" s="4"/>
    </row>
    <row r="83" spans="1:6" x14ac:dyDescent="0.35">
      <c r="A83" s="3" t="s">
        <v>28</v>
      </c>
      <c r="B83" s="4"/>
      <c r="C83" s="4"/>
      <c r="D83" s="4"/>
      <c r="E83" s="4"/>
    </row>
    <row r="84" spans="1:6" x14ac:dyDescent="0.35">
      <c r="A84" t="s">
        <v>3</v>
      </c>
      <c r="B84" s="4" t="s">
        <v>29</v>
      </c>
      <c r="C84" s="4" t="s">
        <v>7</v>
      </c>
      <c r="D84" s="4" t="s">
        <v>11</v>
      </c>
      <c r="E84" s="4" t="s">
        <v>12</v>
      </c>
      <c r="F84" t="s">
        <v>13</v>
      </c>
    </row>
    <row r="85" spans="1:6" x14ac:dyDescent="0.35">
      <c r="B85" s="4"/>
      <c r="C85" s="4"/>
    </row>
    <row r="86" spans="1:6" x14ac:dyDescent="0.35">
      <c r="B86" s="4"/>
      <c r="C86" s="4"/>
      <c r="E86" s="4"/>
    </row>
    <row r="87" spans="1:6" x14ac:dyDescent="0.35">
      <c r="E87" s="4"/>
    </row>
    <row r="88" spans="1:6" x14ac:dyDescent="0.35">
      <c r="E88" s="4"/>
    </row>
    <row r="90" spans="1:6" ht="15.5" x14ac:dyDescent="0.35">
      <c r="A90" s="2"/>
    </row>
  </sheetData>
  <mergeCells count="11">
    <mergeCell ref="A41:G41"/>
    <mergeCell ref="BE5:BK5"/>
    <mergeCell ref="A40:H40"/>
    <mergeCell ref="J40:N40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2017-10-16T15:07:27Z</dcterms:modified>
</cp:coreProperties>
</file>