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nnett\OneDrive for Business\8th Grade US History\EN Football\EN Football 2015\"/>
    </mc:Choice>
  </mc:AlternateContent>
  <bookViews>
    <workbookView xWindow="0" yWindow="0" windowWidth="21600" windowHeight="8952"/>
  </bookViews>
  <sheets>
    <sheet name="8th Grade" sheetId="1" r:id="rId1"/>
    <sheet name="7th Grad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2" l="1"/>
  <c r="B65" i="2"/>
  <c r="D56" i="2"/>
  <c r="D52" i="2"/>
  <c r="C57" i="2"/>
  <c r="B57" i="2"/>
  <c r="C58" i="2"/>
  <c r="B58" i="2"/>
  <c r="C51" i="2"/>
  <c r="B51" i="2"/>
  <c r="C49" i="2"/>
  <c r="B49" i="2"/>
  <c r="G42" i="2"/>
  <c r="F42" i="2"/>
  <c r="E42" i="2"/>
  <c r="C42" i="2"/>
  <c r="B42" i="2"/>
  <c r="BP14" i="2"/>
  <c r="BP13" i="2"/>
  <c r="BP19" i="2"/>
  <c r="BP15" i="2"/>
  <c r="BP23" i="2"/>
  <c r="BP17" i="2"/>
  <c r="BP18" i="2"/>
  <c r="BP16" i="2"/>
  <c r="BP9" i="2"/>
  <c r="B60" i="1" l="1"/>
  <c r="C58" i="1"/>
  <c r="B58" i="1"/>
  <c r="F57" i="1"/>
  <c r="C57" i="1"/>
  <c r="B57" i="1"/>
  <c r="C51" i="1"/>
  <c r="B51" i="1"/>
  <c r="C50" i="1"/>
  <c r="B50" i="1"/>
  <c r="F49" i="1"/>
  <c r="C49" i="1"/>
  <c r="B49" i="1"/>
  <c r="C48" i="1"/>
  <c r="B48" i="1"/>
  <c r="C47" i="1"/>
  <c r="B47" i="1"/>
  <c r="D43" i="1"/>
  <c r="G42" i="1"/>
  <c r="F42" i="1"/>
  <c r="E42" i="1"/>
  <c r="C42" i="1"/>
  <c r="B42" i="1"/>
  <c r="BP23" i="1"/>
  <c r="BP10" i="1"/>
  <c r="BP31" i="1"/>
  <c r="BP22" i="1"/>
  <c r="BP18" i="1"/>
  <c r="BP16" i="1"/>
  <c r="BP17" i="1"/>
  <c r="BP15" i="1"/>
  <c r="BP14" i="1"/>
  <c r="BP9" i="1"/>
  <c r="BH15" i="2" l="1"/>
  <c r="BH14" i="2"/>
  <c r="BH13" i="2"/>
  <c r="BH9" i="2"/>
  <c r="D71" i="1" l="1"/>
  <c r="D66" i="1"/>
  <c r="D65" i="1"/>
  <c r="D64" i="1"/>
  <c r="F60" i="1"/>
  <c r="C60" i="1"/>
  <c r="C59" i="1"/>
  <c r="B59" i="1"/>
  <c r="F48" i="1"/>
  <c r="BH27" i="1"/>
  <c r="BH26" i="1"/>
  <c r="BH25" i="1"/>
  <c r="BH24" i="1"/>
  <c r="BH17" i="1"/>
  <c r="BH31" i="1"/>
  <c r="BH23" i="1"/>
  <c r="BH22" i="1"/>
  <c r="BH21" i="1"/>
  <c r="BH16" i="1"/>
  <c r="BH15" i="1"/>
  <c r="BH14" i="1"/>
  <c r="BH13" i="1"/>
  <c r="BH9" i="1"/>
  <c r="D61" i="2" l="1"/>
  <c r="D60" i="2"/>
  <c r="D45" i="2"/>
  <c r="D44" i="2"/>
  <c r="B43" i="2"/>
  <c r="AZ20" i="2"/>
  <c r="AZ11" i="2"/>
  <c r="AZ10" i="2"/>
  <c r="AZ19" i="2"/>
  <c r="AZ18" i="2"/>
  <c r="AZ17" i="2"/>
  <c r="AZ16" i="2"/>
  <c r="AZ15" i="2"/>
  <c r="AZ9" i="2"/>
  <c r="D72" i="1"/>
  <c r="F58" i="1"/>
  <c r="AZ30" i="1"/>
  <c r="AZ21" i="1"/>
  <c r="AZ23" i="1"/>
  <c r="AZ22" i="1"/>
  <c r="AZ16" i="1"/>
  <c r="AZ15" i="1"/>
  <c r="AZ14" i="1"/>
  <c r="AZ13" i="1"/>
  <c r="AZ9" i="1"/>
  <c r="C66" i="2" l="1"/>
  <c r="B66" i="2"/>
  <c r="C67" i="2"/>
  <c r="B67" i="2"/>
  <c r="D59" i="2"/>
  <c r="D50" i="2"/>
  <c r="C55" i="2"/>
  <c r="B55" i="2"/>
  <c r="AR25" i="2"/>
  <c r="AR24" i="2"/>
  <c r="AR23" i="2"/>
  <c r="AR18" i="2"/>
  <c r="AR17" i="2"/>
  <c r="AR16" i="2"/>
  <c r="AR15" i="2"/>
  <c r="AR14" i="2"/>
  <c r="AR9" i="2"/>
  <c r="B70" i="1"/>
  <c r="F47" i="1"/>
  <c r="AR16" i="1"/>
  <c r="AR15" i="1"/>
  <c r="AR30" i="1"/>
  <c r="AR23" i="1"/>
  <c r="AR22" i="1"/>
  <c r="AR21" i="1"/>
  <c r="AR13" i="1"/>
  <c r="AR14" i="1"/>
  <c r="AR9" i="1"/>
  <c r="F55" i="2" l="1"/>
  <c r="AJ21" i="2"/>
  <c r="AJ20" i="2"/>
  <c r="AJ16" i="2"/>
  <c r="AJ15" i="2"/>
  <c r="AJ14" i="2"/>
  <c r="AJ9" i="2"/>
  <c r="AJ30" i="1"/>
  <c r="AJ24" i="1"/>
  <c r="AJ23" i="1"/>
  <c r="AJ22" i="1"/>
  <c r="AJ21" i="1"/>
  <c r="AJ14" i="1"/>
  <c r="AJ13" i="1"/>
  <c r="AJ9" i="1"/>
  <c r="D58" i="2" l="1"/>
  <c r="C54" i="2"/>
  <c r="B54" i="2"/>
  <c r="E43" i="2"/>
  <c r="C43" i="2"/>
  <c r="AB16" i="2"/>
  <c r="AB15" i="2"/>
  <c r="AB20" i="2"/>
  <c r="AB14" i="2"/>
  <c r="AB9" i="2"/>
  <c r="C70" i="1" l="1"/>
  <c r="C61" i="1"/>
  <c r="B61" i="1"/>
  <c r="D63" i="1"/>
  <c r="C63" i="1"/>
  <c r="B63" i="1"/>
  <c r="D50" i="1"/>
  <c r="AB25" i="1"/>
  <c r="AB16" i="1"/>
  <c r="AB30" i="1"/>
  <c r="AB24" i="1"/>
  <c r="AB23" i="1"/>
  <c r="AB22" i="1"/>
  <c r="AB21" i="1"/>
  <c r="AB15" i="1"/>
  <c r="AB14" i="1"/>
  <c r="AB13" i="1"/>
  <c r="AB9" i="1"/>
  <c r="C68" i="2" l="1"/>
  <c r="B68" i="2"/>
  <c r="F49" i="2"/>
  <c r="C53" i="2"/>
  <c r="B53" i="2"/>
  <c r="T22" i="2"/>
  <c r="T21" i="2"/>
  <c r="T20" i="2"/>
  <c r="T14" i="2"/>
  <c r="T16" i="2"/>
  <c r="T15" i="2"/>
  <c r="T10" i="2"/>
  <c r="T9" i="2"/>
  <c r="T30" i="1"/>
  <c r="T24" i="1"/>
  <c r="T23" i="1"/>
  <c r="T22" i="1"/>
  <c r="T21" i="1"/>
  <c r="T15" i="1"/>
  <c r="T14" i="1"/>
  <c r="T13" i="1"/>
  <c r="T9" i="1"/>
  <c r="F68" i="2" l="1"/>
  <c r="D68" i="2"/>
  <c r="L23" i="2"/>
  <c r="D65" i="2" l="1"/>
  <c r="G43" i="2"/>
  <c r="F43" i="2"/>
  <c r="L20" i="2"/>
  <c r="L22" i="2"/>
  <c r="L21" i="2"/>
  <c r="L15" i="2"/>
  <c r="L16" i="2"/>
  <c r="L14" i="2"/>
  <c r="L10" i="2"/>
  <c r="L9" i="2"/>
  <c r="F62" i="1" l="1"/>
  <c r="C62" i="1"/>
  <c r="B62" i="1"/>
  <c r="C52" i="1"/>
  <c r="B52" i="1"/>
  <c r="C53" i="1"/>
  <c r="B53" i="1"/>
  <c r="L30" i="1"/>
  <c r="L24" i="1"/>
  <c r="L23" i="1"/>
  <c r="L22" i="1"/>
  <c r="L21" i="1"/>
  <c r="L16" i="1"/>
  <c r="L15" i="1"/>
  <c r="L14" i="1"/>
  <c r="L13" i="1"/>
  <c r="L9" i="1"/>
  <c r="D61" i="1" l="1"/>
  <c r="D52" i="1"/>
  <c r="D69" i="2"/>
  <c r="D66" i="2"/>
  <c r="D67" i="2"/>
  <c r="D54" i="2"/>
  <c r="D51" i="2"/>
  <c r="D57" i="2"/>
  <c r="D49" i="2"/>
  <c r="D55" i="2"/>
  <c r="D53" i="2"/>
  <c r="D43" i="2"/>
  <c r="D42" i="2"/>
  <c r="D25" i="2"/>
  <c r="D19" i="2"/>
  <c r="D18" i="2"/>
  <c r="D10" i="2"/>
  <c r="C76" i="1" l="1"/>
  <c r="B76" i="1"/>
  <c r="D60" i="1"/>
  <c r="F59" i="1"/>
  <c r="F63" i="1"/>
  <c r="D57" i="1"/>
  <c r="D49" i="1"/>
  <c r="F53" i="1"/>
  <c r="D53" i="1"/>
  <c r="F51" i="1"/>
  <c r="D47" i="1"/>
  <c r="D42" i="1"/>
  <c r="D30" i="1"/>
  <c r="D26" i="1"/>
  <c r="D25" i="1"/>
  <c r="D24" i="1"/>
  <c r="D23" i="1"/>
  <c r="D17" i="1"/>
  <c r="D15" i="1"/>
  <c r="D51" i="1" l="1"/>
  <c r="D59" i="1"/>
  <c r="D58" i="1"/>
  <c r="D48" i="1"/>
  <c r="D62" i="1"/>
  <c r="D70" i="1"/>
  <c r="D24" i="2"/>
  <c r="D23" i="2"/>
  <c r="D17" i="2"/>
  <c r="D16" i="2"/>
  <c r="D15" i="2"/>
  <c r="D14" i="2"/>
  <c r="D9" i="2"/>
  <c r="D22" i="1"/>
  <c r="D21" i="1"/>
  <c r="D16" i="1"/>
  <c r="D14" i="1"/>
  <c r="D13" i="1"/>
  <c r="D9" i="1"/>
</calcChain>
</file>

<file path=xl/sharedStrings.xml><?xml version="1.0" encoding="utf-8"?>
<sst xmlns="http://schemas.openxmlformats.org/spreadsheetml/2006/main" count="1081" uniqueCount="116">
  <si>
    <t>8th Grade</t>
  </si>
  <si>
    <t>Game Statistics</t>
  </si>
  <si>
    <t>Passing</t>
  </si>
  <si>
    <t>Player</t>
  </si>
  <si>
    <t>Att</t>
  </si>
  <si>
    <t>Comp</t>
  </si>
  <si>
    <t>% Comp</t>
  </si>
  <si>
    <t>Yards</t>
  </si>
  <si>
    <t xml:space="preserve">TD </t>
  </si>
  <si>
    <t>INT</t>
  </si>
  <si>
    <t>Rushing</t>
  </si>
  <si>
    <t>Avg</t>
  </si>
  <si>
    <t>Long</t>
  </si>
  <si>
    <t>TD</t>
  </si>
  <si>
    <t>Receiving</t>
  </si>
  <si>
    <t>Catches</t>
  </si>
  <si>
    <t>Kicking</t>
  </si>
  <si>
    <t>PAT Att</t>
  </si>
  <si>
    <t>PAT Made</t>
  </si>
  <si>
    <t>% Made</t>
  </si>
  <si>
    <t>#</t>
  </si>
  <si>
    <t>Season Statistics</t>
  </si>
  <si>
    <t>Team Statistics</t>
  </si>
  <si>
    <t>Kick Returns</t>
  </si>
  <si>
    <t>ENMS Football 2015 Statistics</t>
  </si>
  <si>
    <t>Defense</t>
  </si>
  <si>
    <t>Sacks</t>
  </si>
  <si>
    <t>FR</t>
  </si>
  <si>
    <t>FF</t>
  </si>
  <si>
    <t>7th Grade</t>
  </si>
  <si>
    <t>B. Parker</t>
  </si>
  <si>
    <t>H. Jones</t>
  </si>
  <si>
    <t>B. Miller</t>
  </si>
  <si>
    <t>J. Glass</t>
  </si>
  <si>
    <t>L. McCue</t>
  </si>
  <si>
    <t>G. Ernsberger</t>
  </si>
  <si>
    <t>L. Nicolet</t>
  </si>
  <si>
    <t>B. Lutter</t>
  </si>
  <si>
    <t>B. Arnold</t>
  </si>
  <si>
    <t>Week 1: East Noble @ Angola (L, 44-28)</t>
  </si>
  <si>
    <t>A. Deyo</t>
  </si>
  <si>
    <t>E. Hanson</t>
  </si>
  <si>
    <t>K. Hippenhammer</t>
  </si>
  <si>
    <t>Grant Owens</t>
  </si>
  <si>
    <t>Garner Owens</t>
  </si>
  <si>
    <t>J. Collins</t>
  </si>
  <si>
    <t>J. Gibson</t>
  </si>
  <si>
    <t>J. Marcellus</t>
  </si>
  <si>
    <t>-</t>
  </si>
  <si>
    <t>Z. Sibert</t>
  </si>
  <si>
    <t>Week 1: East Noble @ Angola (L, 9-6)</t>
  </si>
  <si>
    <t>E. Ferguuson</t>
  </si>
  <si>
    <t>C. Schupback</t>
  </si>
  <si>
    <t>Week 2: East Noble vs. Wawasee (W, 28-20)</t>
  </si>
  <si>
    <t>K. McCreery</t>
  </si>
  <si>
    <t>D. Miller</t>
  </si>
  <si>
    <t>N. Schooley</t>
  </si>
  <si>
    <t>Week 2: East Noble vs. Wawasee (W, 13-12)</t>
  </si>
  <si>
    <t>1 fumble</t>
  </si>
  <si>
    <t>R. Meade</t>
  </si>
  <si>
    <t>E. Ferguson</t>
  </si>
  <si>
    <t>Rating</t>
  </si>
  <si>
    <t>A. Jones</t>
  </si>
  <si>
    <t>Week 3: East Noble @ Dekalb (L, 36-32)</t>
  </si>
  <si>
    <t>L. Mitchell</t>
  </si>
  <si>
    <t>Week 4: East Noble vs. Indian Springs (W, 24-22)</t>
  </si>
  <si>
    <t>B. Sparkman</t>
  </si>
  <si>
    <t>Blocks</t>
  </si>
  <si>
    <t>Week 3: East Noble @ Dekalb (L, 41-13)</t>
  </si>
  <si>
    <t>Week 4: East Noble vs. Indian Springs (L, 6-0, OT)</t>
  </si>
  <si>
    <t>L. Vorndran</t>
  </si>
  <si>
    <t>S. Beecroft</t>
  </si>
  <si>
    <t>X. Vice</t>
  </si>
  <si>
    <t>Week 5: East Noble vs. Maple Creek  (L, 24-6)</t>
  </si>
  <si>
    <t>INT: 5</t>
  </si>
  <si>
    <t>Week 5: East Noble vs. Maple Creek (L, 38-6)</t>
  </si>
  <si>
    <t>Week 6: East Noble vs. Leo  (L, 44-12)</t>
  </si>
  <si>
    <t>C. Miller</t>
  </si>
  <si>
    <t>K. Kirkpatrick</t>
  </si>
  <si>
    <t>Week 6: East Noble vs. Leo (L, 27-6)</t>
  </si>
  <si>
    <t>A. Neuhaus</t>
  </si>
  <si>
    <t>C. Shupback</t>
  </si>
  <si>
    <t>Week 7: East Noble @ Carroll  (L, 28-26, OT)</t>
  </si>
  <si>
    <t>L. Mohammedawli</t>
  </si>
  <si>
    <t>Week 7: East Noble @ Carroll (L, 36-0)</t>
  </si>
  <si>
    <t>Z. Straw</t>
  </si>
  <si>
    <t>Week 8: East Noble vs. New Haven  (W, 44-12)</t>
  </si>
  <si>
    <t>NHLMC Record: 2-4</t>
  </si>
  <si>
    <t>Week 8: East Noble @ Bellmont (L, 18-0)</t>
  </si>
  <si>
    <t>NHLMC Record: 0-6</t>
  </si>
  <si>
    <t>Record: 4-5</t>
  </si>
  <si>
    <t>Points Forced: 214</t>
  </si>
  <si>
    <t>Points Allowed: 236</t>
  </si>
  <si>
    <t>Takeaways: 18</t>
  </si>
  <si>
    <t>INT: 14</t>
  </si>
  <si>
    <t>FR: 4</t>
  </si>
  <si>
    <t>Giveaways: 16</t>
  </si>
  <si>
    <t>INT: 12</t>
  </si>
  <si>
    <t>FL: 4</t>
  </si>
  <si>
    <t>Team Passing Yards: 1340</t>
  </si>
  <si>
    <t>Team Rushing Yards: 1123</t>
  </si>
  <si>
    <t>Total Yards: 2463</t>
  </si>
  <si>
    <t>Week 9: East Noble @ Holy Cross (L, 33-12)</t>
  </si>
  <si>
    <t>Week 9: East Noble @ Holy Cross (W, 14-6)</t>
  </si>
  <si>
    <t>J. Hale-Dean</t>
  </si>
  <si>
    <t>C. Shupbach</t>
  </si>
  <si>
    <t>INT: 8</t>
  </si>
  <si>
    <t>Record: 1-8</t>
  </si>
  <si>
    <t>Points Forced: 56</t>
  </si>
  <si>
    <t>Points Allowed: 202</t>
  </si>
  <si>
    <t>Team Passing Yards: 421</t>
  </si>
  <si>
    <t>FR: 12</t>
  </si>
  <si>
    <t>Takeaways: 17</t>
  </si>
  <si>
    <t>Giveaways: 12</t>
  </si>
  <si>
    <t>Team Rushing Yards: 428</t>
  </si>
  <si>
    <t>Total Yards: 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</si>
</sst>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shrinkToFit="1"/>
    </xf>
    <xf numFmtId="2" fontId="0" fillId="0" borderId="0" xfId="0" applyNumberFormat="1" applyAlignment="1">
      <alignment horizontal="center" shrinkToFi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3"/>
  <sheetViews>
    <sheetView tabSelected="1" topLeftCell="A7" zoomScale="103" workbookViewId="0">
      <selection activeCell="BS15" sqref="BS15"/>
    </sheetView>
  </sheetViews>
  <sheetFormatPr defaultRowHeight="15.6" x14ac:dyDescent="0.3"/>
  <cols>
    <col min="1" max="1" width="13.21875" style="5" customWidth="1"/>
    <col min="2" max="2" width="8.88671875" style="5"/>
    <col min="3" max="3" width="9.6640625" style="5" customWidth="1"/>
    <col min="4" max="8" width="8.88671875" style="5"/>
    <col min="9" max="9" width="13" style="5" customWidth="1"/>
    <col min="10" max="10" width="8.88671875" style="5"/>
    <col min="11" max="11" width="9.88671875" style="5" customWidth="1"/>
    <col min="12" max="16" width="8.88671875" style="5"/>
    <col min="17" max="17" width="13.88671875" style="5" customWidth="1"/>
    <col min="18" max="24" width="8.88671875" style="5"/>
    <col min="25" max="25" width="14.21875" style="5" customWidth="1"/>
    <col min="26" max="32" width="8.88671875" style="5"/>
    <col min="33" max="33" width="14.77734375" style="5" customWidth="1"/>
    <col min="34" max="40" width="8.88671875" style="5"/>
    <col min="41" max="41" width="14.109375" style="5" customWidth="1"/>
    <col min="42" max="48" width="8.88671875" style="5"/>
    <col min="49" max="49" width="17.88671875" style="5" customWidth="1"/>
    <col min="50" max="56" width="8.88671875" style="5"/>
    <col min="57" max="57" width="14.44140625" style="5" customWidth="1"/>
    <col min="58" max="64" width="8.88671875" style="5"/>
    <col min="65" max="65" width="12.6640625" style="5" customWidth="1"/>
    <col min="66" max="16384" width="8.88671875" style="5"/>
  </cols>
  <sheetData>
    <row r="1" spans="1:71" s="3" customFormat="1" ht="21" x14ac:dyDescent="0.4">
      <c r="A1" s="3" t="s">
        <v>24</v>
      </c>
      <c r="H1" s="3" t="s">
        <v>0</v>
      </c>
    </row>
    <row r="3" spans="1:71" s="2" customFormat="1" ht="18" x14ac:dyDescent="0.35">
      <c r="A3" s="2" t="s">
        <v>1</v>
      </c>
    </row>
    <row r="5" spans="1:71" s="2" customFormat="1" ht="18" x14ac:dyDescent="0.35">
      <c r="A5" s="20" t="s">
        <v>39</v>
      </c>
      <c r="B5" s="21"/>
      <c r="C5" s="21"/>
      <c r="D5" s="21"/>
      <c r="E5" s="21"/>
      <c r="F5" s="21"/>
      <c r="G5" s="21"/>
      <c r="I5" s="20" t="s">
        <v>53</v>
      </c>
      <c r="J5" s="21"/>
      <c r="K5" s="21"/>
      <c r="L5" s="21"/>
      <c r="M5" s="21"/>
      <c r="N5" s="21"/>
      <c r="O5" s="21"/>
      <c r="Q5" s="20" t="s">
        <v>63</v>
      </c>
      <c r="R5" s="21"/>
      <c r="S5" s="21"/>
      <c r="T5" s="21"/>
      <c r="U5" s="21"/>
      <c r="V5" s="21"/>
      <c r="W5" s="21"/>
      <c r="Y5" s="20" t="s">
        <v>65</v>
      </c>
      <c r="Z5" s="26"/>
      <c r="AA5" s="26"/>
      <c r="AB5" s="26"/>
      <c r="AC5" s="26"/>
      <c r="AD5" s="26"/>
      <c r="AE5" s="26"/>
      <c r="AG5" s="24" t="s">
        <v>73</v>
      </c>
      <c r="AH5" s="25"/>
      <c r="AI5" s="25"/>
      <c r="AJ5" s="25"/>
      <c r="AK5" s="25"/>
      <c r="AL5" s="25"/>
      <c r="AM5" s="25"/>
      <c r="AO5" s="22" t="s">
        <v>76</v>
      </c>
      <c r="AP5" s="23"/>
      <c r="AQ5" s="23"/>
      <c r="AR5" s="23"/>
      <c r="AS5" s="23"/>
      <c r="AT5" s="23"/>
      <c r="AU5" s="23"/>
      <c r="AW5" s="20" t="s">
        <v>82</v>
      </c>
      <c r="AX5" s="21"/>
      <c r="AY5" s="21"/>
      <c r="AZ5" s="21"/>
      <c r="BA5" s="21"/>
      <c r="BB5" s="21"/>
      <c r="BC5" s="21"/>
      <c r="BE5" s="20" t="s">
        <v>86</v>
      </c>
      <c r="BF5" s="21"/>
      <c r="BG5" s="21"/>
      <c r="BH5" s="21"/>
      <c r="BI5" s="21"/>
      <c r="BJ5" s="21"/>
      <c r="BK5" s="21"/>
      <c r="BM5" s="20" t="s">
        <v>103</v>
      </c>
      <c r="BN5" s="21"/>
      <c r="BO5" s="21"/>
      <c r="BP5" s="21"/>
      <c r="BQ5" s="21"/>
      <c r="BR5" s="21"/>
      <c r="BS5" s="21"/>
    </row>
    <row r="7" spans="1:71" s="1" customFormat="1" x14ac:dyDescent="0.3">
      <c r="A7" s="1" t="s">
        <v>2</v>
      </c>
      <c r="B7" s="9"/>
      <c r="C7" s="9"/>
      <c r="D7" s="9"/>
      <c r="E7" s="9"/>
      <c r="F7" s="9"/>
      <c r="G7" s="9"/>
      <c r="I7" s="1" t="s">
        <v>2</v>
      </c>
      <c r="J7" s="9"/>
      <c r="K7" s="9"/>
      <c r="L7" s="9"/>
      <c r="M7" s="9"/>
      <c r="N7" s="9"/>
      <c r="O7" s="9"/>
      <c r="Q7" s="1" t="s">
        <v>2</v>
      </c>
      <c r="R7" s="9"/>
      <c r="S7" s="9"/>
      <c r="T7" s="9"/>
      <c r="U7" s="9"/>
      <c r="V7" s="9"/>
      <c r="W7" s="9"/>
      <c r="Y7" s="1" t="s">
        <v>2</v>
      </c>
      <c r="AG7" s="1" t="s">
        <v>2</v>
      </c>
      <c r="AH7" s="12"/>
      <c r="AI7" s="12"/>
      <c r="AJ7" s="12"/>
      <c r="AK7" s="12"/>
      <c r="AL7" s="12"/>
      <c r="AM7" s="12"/>
      <c r="AO7" s="1" t="s">
        <v>2</v>
      </c>
      <c r="AW7" s="1" t="s">
        <v>2</v>
      </c>
      <c r="BE7" s="1" t="s">
        <v>2</v>
      </c>
      <c r="BM7" s="1" t="s">
        <v>2</v>
      </c>
    </row>
    <row r="8" spans="1:71" x14ac:dyDescent="0.3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I8" s="5" t="s">
        <v>3</v>
      </c>
      <c r="J8" s="6" t="s">
        <v>4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9</v>
      </c>
      <c r="Q8" s="5" t="s">
        <v>3</v>
      </c>
      <c r="R8" s="6" t="s">
        <v>4</v>
      </c>
      <c r="S8" s="6" t="s">
        <v>5</v>
      </c>
      <c r="T8" s="6" t="s">
        <v>6</v>
      </c>
      <c r="U8" s="6" t="s">
        <v>7</v>
      </c>
      <c r="V8" s="6" t="s">
        <v>8</v>
      </c>
      <c r="W8" s="6" t="s">
        <v>9</v>
      </c>
      <c r="Y8" s="5" t="s">
        <v>3</v>
      </c>
      <c r="Z8" s="6" t="s">
        <v>4</v>
      </c>
      <c r="AA8" s="6" t="s">
        <v>5</v>
      </c>
      <c r="AB8" s="6" t="s">
        <v>6</v>
      </c>
      <c r="AC8" s="6" t="s">
        <v>7</v>
      </c>
      <c r="AD8" s="6" t="s">
        <v>8</v>
      </c>
      <c r="AE8" s="6" t="s">
        <v>9</v>
      </c>
      <c r="AG8" s="5" t="s">
        <v>3</v>
      </c>
      <c r="AH8" s="6" t="s">
        <v>4</v>
      </c>
      <c r="AI8" s="6" t="s">
        <v>5</v>
      </c>
      <c r="AJ8" s="6" t="s">
        <v>6</v>
      </c>
      <c r="AK8" s="6" t="s">
        <v>7</v>
      </c>
      <c r="AL8" s="6" t="s">
        <v>8</v>
      </c>
      <c r="AM8" s="6" t="s">
        <v>9</v>
      </c>
      <c r="AO8" s="5" t="s">
        <v>3</v>
      </c>
      <c r="AP8" s="6" t="s">
        <v>4</v>
      </c>
      <c r="AQ8" s="6" t="s">
        <v>5</v>
      </c>
      <c r="AR8" s="6" t="s">
        <v>6</v>
      </c>
      <c r="AS8" s="6" t="s">
        <v>7</v>
      </c>
      <c r="AT8" s="6" t="s">
        <v>8</v>
      </c>
      <c r="AU8" s="6" t="s">
        <v>9</v>
      </c>
      <c r="AW8" s="5" t="s">
        <v>3</v>
      </c>
      <c r="AX8" s="6" t="s">
        <v>4</v>
      </c>
      <c r="AY8" s="6" t="s">
        <v>5</v>
      </c>
      <c r="AZ8" s="6" t="s">
        <v>6</v>
      </c>
      <c r="BA8" s="6" t="s">
        <v>7</v>
      </c>
      <c r="BB8" s="6" t="s">
        <v>8</v>
      </c>
      <c r="BC8" s="6" t="s">
        <v>9</v>
      </c>
      <c r="BD8" s="6"/>
      <c r="BE8" s="5" t="s">
        <v>3</v>
      </c>
      <c r="BF8" s="6" t="s">
        <v>4</v>
      </c>
      <c r="BG8" s="6" t="s">
        <v>5</v>
      </c>
      <c r="BH8" s="6" t="s">
        <v>6</v>
      </c>
      <c r="BI8" s="6" t="s">
        <v>7</v>
      </c>
      <c r="BJ8" s="6" t="s">
        <v>8</v>
      </c>
      <c r="BK8" s="6" t="s">
        <v>9</v>
      </c>
      <c r="BM8" s="5" t="s">
        <v>3</v>
      </c>
      <c r="BN8" s="6" t="s">
        <v>4</v>
      </c>
      <c r="BO8" s="6" t="s">
        <v>5</v>
      </c>
      <c r="BP8" s="6" t="s">
        <v>6</v>
      </c>
      <c r="BQ8" s="6" t="s">
        <v>7</v>
      </c>
      <c r="BR8" s="6" t="s">
        <v>8</v>
      </c>
      <c r="BS8" s="6" t="s">
        <v>9</v>
      </c>
    </row>
    <row r="9" spans="1:71" x14ac:dyDescent="0.3">
      <c r="A9" s="5" t="s">
        <v>30</v>
      </c>
      <c r="B9" s="6">
        <v>18</v>
      </c>
      <c r="C9" s="6">
        <v>12</v>
      </c>
      <c r="D9" s="7">
        <f>C9/B9</f>
        <v>0.66666666666666663</v>
      </c>
      <c r="E9" s="6">
        <v>153</v>
      </c>
      <c r="F9" s="6">
        <v>0</v>
      </c>
      <c r="G9" s="6">
        <v>2</v>
      </c>
      <c r="I9" s="5" t="s">
        <v>30</v>
      </c>
      <c r="J9" s="6">
        <v>14</v>
      </c>
      <c r="K9" s="6">
        <v>10</v>
      </c>
      <c r="L9" s="7">
        <f>K9/J9</f>
        <v>0.7142857142857143</v>
      </c>
      <c r="M9" s="6">
        <v>179</v>
      </c>
      <c r="N9" s="6">
        <v>4</v>
      </c>
      <c r="O9" s="6">
        <v>0</v>
      </c>
      <c r="Q9" s="5" t="s">
        <v>30</v>
      </c>
      <c r="R9" s="6">
        <v>15</v>
      </c>
      <c r="S9" s="6">
        <v>9</v>
      </c>
      <c r="T9" s="7">
        <f>S9/R9</f>
        <v>0.6</v>
      </c>
      <c r="U9" s="6">
        <v>195</v>
      </c>
      <c r="V9" s="6">
        <v>1</v>
      </c>
      <c r="W9" s="6">
        <v>0</v>
      </c>
      <c r="Y9" s="5" t="s">
        <v>30</v>
      </c>
      <c r="Z9" s="6">
        <v>20</v>
      </c>
      <c r="AA9" s="6">
        <v>12</v>
      </c>
      <c r="AB9" s="7">
        <f>AA9/Z9</f>
        <v>0.6</v>
      </c>
      <c r="AC9" s="6">
        <v>138</v>
      </c>
      <c r="AD9" s="6">
        <v>2</v>
      </c>
      <c r="AE9" s="6">
        <v>2</v>
      </c>
      <c r="AG9" s="5" t="s">
        <v>30</v>
      </c>
      <c r="AH9" s="6">
        <v>20</v>
      </c>
      <c r="AI9" s="6">
        <v>11</v>
      </c>
      <c r="AJ9" s="7">
        <f>AI9/AH9</f>
        <v>0.55000000000000004</v>
      </c>
      <c r="AK9" s="6">
        <v>126</v>
      </c>
      <c r="AL9" s="6">
        <v>0</v>
      </c>
      <c r="AM9" s="6">
        <v>1</v>
      </c>
      <c r="AO9" s="5" t="s">
        <v>30</v>
      </c>
      <c r="AP9" s="6">
        <v>13</v>
      </c>
      <c r="AQ9" s="6">
        <v>5</v>
      </c>
      <c r="AR9" s="7">
        <f>AQ9/AP9</f>
        <v>0.38461538461538464</v>
      </c>
      <c r="AS9" s="6">
        <v>64</v>
      </c>
      <c r="AT9" s="6">
        <v>1</v>
      </c>
      <c r="AU9" s="6">
        <v>4</v>
      </c>
      <c r="AW9" s="5" t="s">
        <v>30</v>
      </c>
      <c r="AX9" s="6">
        <v>18</v>
      </c>
      <c r="AY9" s="6">
        <v>8</v>
      </c>
      <c r="AZ9" s="7">
        <f>AY9/AX9</f>
        <v>0.44444444444444442</v>
      </c>
      <c r="BA9" s="6">
        <v>162</v>
      </c>
      <c r="BB9" s="6">
        <v>4</v>
      </c>
      <c r="BC9" s="6">
        <v>1</v>
      </c>
      <c r="BD9" s="6"/>
      <c r="BE9" s="5" t="s">
        <v>30</v>
      </c>
      <c r="BF9" s="6">
        <v>27</v>
      </c>
      <c r="BG9" s="6">
        <v>19</v>
      </c>
      <c r="BH9" s="7">
        <f>BG9/BF9</f>
        <v>0.70370370370370372</v>
      </c>
      <c r="BI9" s="6">
        <v>247</v>
      </c>
      <c r="BJ9" s="6">
        <v>3</v>
      </c>
      <c r="BK9" s="6">
        <v>1</v>
      </c>
      <c r="BM9" s="5" t="s">
        <v>30</v>
      </c>
      <c r="BN9" s="6">
        <v>10</v>
      </c>
      <c r="BO9" s="6">
        <v>4</v>
      </c>
      <c r="BP9" s="7">
        <f>BO9/BN9</f>
        <v>0.4</v>
      </c>
      <c r="BQ9" s="6">
        <v>69</v>
      </c>
      <c r="BR9" s="6">
        <v>1</v>
      </c>
      <c r="BS9" s="6">
        <v>1</v>
      </c>
    </row>
    <row r="10" spans="1:71" x14ac:dyDescent="0.3">
      <c r="B10" s="6"/>
      <c r="C10" s="6"/>
      <c r="D10" s="6"/>
      <c r="E10" s="6"/>
      <c r="F10" s="6"/>
      <c r="G10" s="6"/>
      <c r="J10" s="6"/>
      <c r="K10" s="6"/>
      <c r="L10" s="6"/>
      <c r="M10" s="6"/>
      <c r="N10" s="6"/>
      <c r="O10" s="6"/>
      <c r="R10" s="6"/>
      <c r="S10" s="6"/>
      <c r="T10" s="6"/>
      <c r="U10" s="6"/>
      <c r="V10" s="6"/>
      <c r="W10" s="6"/>
      <c r="Z10" s="6"/>
      <c r="AA10" s="6"/>
      <c r="AB10" s="6"/>
      <c r="AC10" s="6"/>
      <c r="AD10" s="6"/>
      <c r="AE10" s="6"/>
      <c r="AH10" s="6"/>
      <c r="AI10" s="6"/>
      <c r="AJ10" s="6"/>
      <c r="AK10" s="6"/>
      <c r="AL10" s="6"/>
      <c r="AM10" s="6"/>
      <c r="AP10" s="6"/>
      <c r="AQ10" s="6"/>
      <c r="AR10" s="6"/>
      <c r="AS10" s="6"/>
      <c r="AT10" s="6"/>
      <c r="AU10" s="6"/>
      <c r="AX10" s="6"/>
      <c r="AY10" s="6"/>
      <c r="AZ10" s="6"/>
      <c r="BA10" s="6"/>
      <c r="BB10" s="6"/>
      <c r="BC10" s="6"/>
      <c r="BD10" s="6"/>
      <c r="BF10" s="6"/>
      <c r="BG10" s="6"/>
      <c r="BH10" s="6"/>
      <c r="BI10" s="6"/>
      <c r="BJ10" s="6"/>
      <c r="BK10" s="6"/>
      <c r="BM10" s="5" t="s">
        <v>34</v>
      </c>
      <c r="BN10" s="6">
        <v>2</v>
      </c>
      <c r="BO10" s="6">
        <v>1</v>
      </c>
      <c r="BP10" s="7">
        <f>BO10/BN10</f>
        <v>0.5</v>
      </c>
      <c r="BQ10" s="6">
        <v>7</v>
      </c>
      <c r="BR10" s="6">
        <v>0</v>
      </c>
      <c r="BS10" s="6">
        <v>0</v>
      </c>
    </row>
    <row r="11" spans="1:71" s="1" customFormat="1" x14ac:dyDescent="0.3">
      <c r="A11" s="1" t="s">
        <v>10</v>
      </c>
      <c r="B11" s="9"/>
      <c r="C11" s="9"/>
      <c r="D11" s="9"/>
      <c r="E11" s="9"/>
      <c r="F11" s="9"/>
      <c r="G11" s="9"/>
      <c r="I11" s="1" t="s">
        <v>10</v>
      </c>
      <c r="J11" s="9"/>
      <c r="K11" s="9"/>
      <c r="L11" s="9"/>
      <c r="M11" s="9"/>
      <c r="N11" s="9"/>
      <c r="O11" s="9"/>
      <c r="Q11" s="1" t="s">
        <v>10</v>
      </c>
      <c r="R11" s="9"/>
      <c r="S11" s="9"/>
      <c r="T11" s="9"/>
      <c r="U11" s="9"/>
      <c r="V11" s="9"/>
      <c r="W11" s="9"/>
      <c r="Y11" s="1" t="s">
        <v>10</v>
      </c>
      <c r="Z11" s="11"/>
      <c r="AA11" s="11"/>
      <c r="AB11" s="11"/>
      <c r="AC11" s="11"/>
      <c r="AD11" s="11"/>
      <c r="AE11" s="11"/>
      <c r="AG11" s="1" t="s">
        <v>10</v>
      </c>
      <c r="AH11" s="12"/>
      <c r="AI11" s="12"/>
      <c r="AJ11" s="12"/>
      <c r="AK11" s="12"/>
      <c r="AL11" s="12"/>
      <c r="AM11" s="12"/>
      <c r="AO11" s="1" t="s">
        <v>10</v>
      </c>
      <c r="AP11" s="13"/>
      <c r="AQ11" s="13"/>
      <c r="AR11" s="13"/>
      <c r="AS11" s="13"/>
      <c r="AT11" s="13"/>
      <c r="AU11" s="13"/>
      <c r="AW11" s="1" t="s">
        <v>10</v>
      </c>
      <c r="AX11" s="16"/>
      <c r="AY11" s="16"/>
      <c r="AZ11" s="16"/>
      <c r="BA11" s="16"/>
      <c r="BB11" s="16"/>
      <c r="BC11" s="16"/>
      <c r="BD11" s="16"/>
      <c r="BE11" s="1" t="s">
        <v>10</v>
      </c>
      <c r="BF11" s="17"/>
      <c r="BG11" s="17"/>
      <c r="BH11" s="17"/>
      <c r="BI11" s="17"/>
      <c r="BJ11" s="17"/>
      <c r="BK11" s="17"/>
    </row>
    <row r="12" spans="1:71" x14ac:dyDescent="0.3">
      <c r="A12" s="5" t="s">
        <v>3</v>
      </c>
      <c r="B12" s="6" t="s">
        <v>4</v>
      </c>
      <c r="C12" s="6" t="s">
        <v>7</v>
      </c>
      <c r="D12" s="6" t="s">
        <v>11</v>
      </c>
      <c r="E12" s="6" t="s">
        <v>12</v>
      </c>
      <c r="F12" s="6" t="s">
        <v>13</v>
      </c>
      <c r="G12" s="6"/>
      <c r="I12" s="5" t="s">
        <v>3</v>
      </c>
      <c r="J12" s="6" t="s">
        <v>4</v>
      </c>
      <c r="K12" s="6" t="s">
        <v>7</v>
      </c>
      <c r="L12" s="6" t="s">
        <v>11</v>
      </c>
      <c r="M12" s="6" t="s">
        <v>12</v>
      </c>
      <c r="N12" s="6" t="s">
        <v>13</v>
      </c>
      <c r="O12" s="6"/>
      <c r="Q12" s="5" t="s">
        <v>3</v>
      </c>
      <c r="R12" s="6" t="s">
        <v>4</v>
      </c>
      <c r="S12" s="6" t="s">
        <v>7</v>
      </c>
      <c r="T12" s="6" t="s">
        <v>11</v>
      </c>
      <c r="U12" s="6" t="s">
        <v>12</v>
      </c>
      <c r="V12" s="6" t="s">
        <v>13</v>
      </c>
      <c r="W12" s="6"/>
      <c r="Y12" s="5" t="s">
        <v>3</v>
      </c>
      <c r="Z12" s="6" t="s">
        <v>4</v>
      </c>
      <c r="AA12" s="6" t="s">
        <v>7</v>
      </c>
      <c r="AB12" s="6" t="s">
        <v>11</v>
      </c>
      <c r="AC12" s="6" t="s">
        <v>12</v>
      </c>
      <c r="AD12" s="6" t="s">
        <v>13</v>
      </c>
      <c r="AE12" s="6"/>
      <c r="AG12" s="5" t="s">
        <v>3</v>
      </c>
      <c r="AH12" s="6" t="s">
        <v>4</v>
      </c>
      <c r="AI12" s="6" t="s">
        <v>7</v>
      </c>
      <c r="AJ12" s="6" t="s">
        <v>11</v>
      </c>
      <c r="AK12" s="6" t="s">
        <v>12</v>
      </c>
      <c r="AL12" s="6" t="s">
        <v>13</v>
      </c>
      <c r="AM12" s="6"/>
      <c r="AO12" s="5" t="s">
        <v>3</v>
      </c>
      <c r="AP12" s="6" t="s">
        <v>4</v>
      </c>
      <c r="AQ12" s="6" t="s">
        <v>7</v>
      </c>
      <c r="AR12" s="6" t="s">
        <v>11</v>
      </c>
      <c r="AS12" s="6" t="s">
        <v>12</v>
      </c>
      <c r="AT12" s="6" t="s">
        <v>13</v>
      </c>
      <c r="AU12" s="6"/>
      <c r="AW12" s="5" t="s">
        <v>3</v>
      </c>
      <c r="AX12" s="6" t="s">
        <v>4</v>
      </c>
      <c r="AY12" s="6" t="s">
        <v>7</v>
      </c>
      <c r="AZ12" s="6" t="s">
        <v>11</v>
      </c>
      <c r="BA12" s="6" t="s">
        <v>12</v>
      </c>
      <c r="BB12" s="6" t="s">
        <v>13</v>
      </c>
      <c r="BC12" s="6"/>
      <c r="BD12" s="6"/>
      <c r="BE12" s="5" t="s">
        <v>3</v>
      </c>
      <c r="BF12" s="6" t="s">
        <v>4</v>
      </c>
      <c r="BG12" s="6" t="s">
        <v>7</v>
      </c>
      <c r="BH12" s="6" t="s">
        <v>11</v>
      </c>
      <c r="BI12" s="6" t="s">
        <v>12</v>
      </c>
      <c r="BJ12" s="6" t="s">
        <v>13</v>
      </c>
      <c r="BK12" s="6"/>
      <c r="BM12" s="1" t="s">
        <v>10</v>
      </c>
      <c r="BN12" s="19"/>
      <c r="BO12" s="19"/>
      <c r="BP12" s="19"/>
      <c r="BQ12" s="19"/>
      <c r="BR12" s="19"/>
      <c r="BS12" s="19"/>
    </row>
    <row r="13" spans="1:71" x14ac:dyDescent="0.3">
      <c r="A13" s="5" t="s">
        <v>31</v>
      </c>
      <c r="B13" s="6">
        <v>13</v>
      </c>
      <c r="C13" s="6">
        <v>124</v>
      </c>
      <c r="D13" s="8">
        <f>C13/B13</f>
        <v>9.5384615384615383</v>
      </c>
      <c r="E13" s="6">
        <v>29</v>
      </c>
      <c r="F13" s="6">
        <v>2</v>
      </c>
      <c r="G13" s="6"/>
      <c r="I13" s="5" t="s">
        <v>34</v>
      </c>
      <c r="J13" s="6">
        <v>7</v>
      </c>
      <c r="K13" s="6">
        <v>102</v>
      </c>
      <c r="L13" s="8">
        <f>K13/J13</f>
        <v>14.571428571428571</v>
      </c>
      <c r="M13" s="6">
        <v>62</v>
      </c>
      <c r="N13" s="6">
        <v>0</v>
      </c>
      <c r="O13" s="6"/>
      <c r="Q13" s="5" t="s">
        <v>30</v>
      </c>
      <c r="R13" s="6">
        <v>6</v>
      </c>
      <c r="S13" s="6">
        <v>131</v>
      </c>
      <c r="T13" s="8">
        <f>S13/R13</f>
        <v>21.833333333333332</v>
      </c>
      <c r="U13" s="6">
        <v>62</v>
      </c>
      <c r="V13" s="6">
        <v>3</v>
      </c>
      <c r="W13" s="6"/>
      <c r="Y13" s="5" t="s">
        <v>30</v>
      </c>
      <c r="Z13" s="6">
        <v>6</v>
      </c>
      <c r="AA13" s="6">
        <v>36</v>
      </c>
      <c r="AB13" s="8">
        <f>AA13/Z13</f>
        <v>6</v>
      </c>
      <c r="AC13" s="6">
        <v>15</v>
      </c>
      <c r="AD13" s="6">
        <v>1</v>
      </c>
      <c r="AE13" s="6"/>
      <c r="AG13" s="5" t="s">
        <v>30</v>
      </c>
      <c r="AH13" s="6">
        <v>5</v>
      </c>
      <c r="AI13" s="6">
        <v>70</v>
      </c>
      <c r="AJ13" s="8">
        <f>AI13/AH13</f>
        <v>14</v>
      </c>
      <c r="AK13" s="6">
        <v>27</v>
      </c>
      <c r="AL13" s="6">
        <v>1</v>
      </c>
      <c r="AM13" s="6"/>
      <c r="AO13" s="5" t="s">
        <v>31</v>
      </c>
      <c r="AP13" s="6">
        <v>12</v>
      </c>
      <c r="AQ13" s="6">
        <v>60</v>
      </c>
      <c r="AR13" s="8">
        <f t="shared" ref="AR13" si="0">AQ13/AP13</f>
        <v>5</v>
      </c>
      <c r="AS13" s="6">
        <v>12</v>
      </c>
      <c r="AT13" s="6">
        <v>0</v>
      </c>
      <c r="AU13" s="6"/>
      <c r="AW13" s="5" t="s">
        <v>31</v>
      </c>
      <c r="AX13" s="6">
        <v>9</v>
      </c>
      <c r="AY13" s="6">
        <v>33</v>
      </c>
      <c r="AZ13" s="8">
        <f t="shared" ref="AZ13" si="1">AY13/AX13</f>
        <v>3.6666666666666665</v>
      </c>
      <c r="BA13" s="6">
        <v>9</v>
      </c>
      <c r="BB13" s="6">
        <v>0</v>
      </c>
      <c r="BC13" s="6"/>
      <c r="BD13" s="6"/>
      <c r="BE13" s="5" t="s">
        <v>31</v>
      </c>
      <c r="BF13" s="6">
        <v>4</v>
      </c>
      <c r="BG13" s="6">
        <v>47</v>
      </c>
      <c r="BH13" s="8">
        <f t="shared" ref="BH13" si="2">BG13/BF13</f>
        <v>11.75</v>
      </c>
      <c r="BI13" s="6">
        <v>20</v>
      </c>
      <c r="BJ13" s="6">
        <v>1</v>
      </c>
      <c r="BK13" s="6"/>
      <c r="BM13" s="5" t="s">
        <v>3</v>
      </c>
      <c r="BN13" s="6" t="s">
        <v>4</v>
      </c>
      <c r="BO13" s="6" t="s">
        <v>7</v>
      </c>
      <c r="BP13" s="6" t="s">
        <v>11</v>
      </c>
      <c r="BQ13" s="6" t="s">
        <v>12</v>
      </c>
      <c r="BR13" s="6" t="s">
        <v>13</v>
      </c>
      <c r="BS13" s="6"/>
    </row>
    <row r="14" spans="1:71" x14ac:dyDescent="0.3">
      <c r="A14" s="5" t="s">
        <v>30</v>
      </c>
      <c r="B14" s="6">
        <v>9</v>
      </c>
      <c r="C14" s="6">
        <v>25</v>
      </c>
      <c r="D14" s="8">
        <f t="shared" ref="D14:D17" si="3">C14/B14</f>
        <v>2.7777777777777777</v>
      </c>
      <c r="E14" s="6">
        <v>8</v>
      </c>
      <c r="F14" s="6">
        <v>2</v>
      </c>
      <c r="G14" s="6"/>
      <c r="I14" s="5" t="s">
        <v>30</v>
      </c>
      <c r="J14" s="6">
        <v>7</v>
      </c>
      <c r="K14" s="6">
        <v>44</v>
      </c>
      <c r="L14" s="8">
        <f t="shared" ref="L14" si="4">K14/J14</f>
        <v>6.2857142857142856</v>
      </c>
      <c r="M14" s="6">
        <v>27</v>
      </c>
      <c r="N14" s="6">
        <v>0</v>
      </c>
      <c r="O14" s="6"/>
      <c r="Q14" s="5" t="s">
        <v>31</v>
      </c>
      <c r="R14" s="6">
        <v>5</v>
      </c>
      <c r="S14" s="6">
        <v>39</v>
      </c>
      <c r="T14" s="8">
        <f t="shared" ref="T14" si="5">S14/R14</f>
        <v>7.8</v>
      </c>
      <c r="U14" s="6">
        <v>30</v>
      </c>
      <c r="V14" s="6">
        <v>0</v>
      </c>
      <c r="W14" s="6"/>
      <c r="Y14" s="5" t="s">
        <v>31</v>
      </c>
      <c r="Z14" s="6">
        <v>5</v>
      </c>
      <c r="AA14" s="6">
        <v>23</v>
      </c>
      <c r="AB14" s="8">
        <f t="shared" ref="AB14" si="6">AA14/Z14</f>
        <v>4.5999999999999996</v>
      </c>
      <c r="AC14" s="6">
        <v>13</v>
      </c>
      <c r="AD14" s="6">
        <v>0</v>
      </c>
      <c r="AE14" s="6"/>
      <c r="AG14" s="5" t="s">
        <v>31</v>
      </c>
      <c r="AH14" s="6">
        <v>6</v>
      </c>
      <c r="AI14" s="6">
        <v>4</v>
      </c>
      <c r="AJ14" s="8">
        <f t="shared" ref="AJ14" si="7">AI14/AH14</f>
        <v>0.66666666666666663</v>
      </c>
      <c r="AK14" s="6">
        <v>10</v>
      </c>
      <c r="AL14" s="6">
        <v>0</v>
      </c>
      <c r="AM14" s="6"/>
      <c r="AO14" s="5" t="s">
        <v>30</v>
      </c>
      <c r="AP14" s="6">
        <v>5</v>
      </c>
      <c r="AQ14" s="6">
        <v>96</v>
      </c>
      <c r="AR14" s="8">
        <f>AQ14/AP14</f>
        <v>19.2</v>
      </c>
      <c r="AS14" s="6">
        <v>71</v>
      </c>
      <c r="AT14" s="6">
        <v>1</v>
      </c>
      <c r="AU14" s="6"/>
      <c r="AW14" s="5" t="s">
        <v>30</v>
      </c>
      <c r="AX14" s="6">
        <v>1</v>
      </c>
      <c r="AY14" s="6">
        <v>8</v>
      </c>
      <c r="AZ14" s="8">
        <f>AY14/AX14</f>
        <v>8</v>
      </c>
      <c r="BA14" s="6">
        <v>8</v>
      </c>
      <c r="BB14" s="6">
        <v>0</v>
      </c>
      <c r="BC14" s="6"/>
      <c r="BD14" s="6"/>
      <c r="BE14" s="5" t="s">
        <v>34</v>
      </c>
      <c r="BF14" s="6">
        <v>5</v>
      </c>
      <c r="BG14" s="6">
        <v>40</v>
      </c>
      <c r="BH14" s="8">
        <f>BG14/BF14</f>
        <v>8</v>
      </c>
      <c r="BI14" s="6">
        <v>24</v>
      </c>
      <c r="BJ14" s="6">
        <v>1</v>
      </c>
      <c r="BK14" s="6"/>
      <c r="BM14" s="5" t="s">
        <v>31</v>
      </c>
      <c r="BN14" s="6">
        <v>7</v>
      </c>
      <c r="BO14" s="6">
        <v>50</v>
      </c>
      <c r="BP14" s="8">
        <f t="shared" ref="BP14" si="8">BO14/BN14</f>
        <v>7.1428571428571432</v>
      </c>
      <c r="BQ14" s="6">
        <v>36</v>
      </c>
      <c r="BR14" s="6">
        <v>0</v>
      </c>
      <c r="BS14" s="6"/>
    </row>
    <row r="15" spans="1:71" x14ac:dyDescent="0.3">
      <c r="A15" s="5" t="s">
        <v>32</v>
      </c>
      <c r="B15" s="6">
        <v>4</v>
      </c>
      <c r="C15" s="6">
        <v>16</v>
      </c>
      <c r="D15" s="8">
        <f>C15/B15</f>
        <v>4</v>
      </c>
      <c r="E15" s="6">
        <v>15</v>
      </c>
      <c r="F15" s="6">
        <v>0</v>
      </c>
      <c r="G15" s="6"/>
      <c r="I15" s="5" t="s">
        <v>33</v>
      </c>
      <c r="J15" s="6">
        <v>2</v>
      </c>
      <c r="K15" s="6">
        <v>-5</v>
      </c>
      <c r="L15" s="8">
        <f>K15/J15</f>
        <v>-2.5</v>
      </c>
      <c r="M15" s="6">
        <v>-2</v>
      </c>
      <c r="N15" s="6">
        <v>0</v>
      </c>
      <c r="O15" s="6"/>
      <c r="Q15" s="5" t="s">
        <v>34</v>
      </c>
      <c r="R15" s="6">
        <v>3</v>
      </c>
      <c r="S15" s="6">
        <v>37</v>
      </c>
      <c r="T15" s="8">
        <f>S15/R15</f>
        <v>12.333333333333334</v>
      </c>
      <c r="U15" s="6">
        <v>17</v>
      </c>
      <c r="V15" s="6">
        <v>0</v>
      </c>
      <c r="W15" s="6"/>
      <c r="Y15" s="5" t="s">
        <v>34</v>
      </c>
      <c r="Z15" s="6">
        <v>7</v>
      </c>
      <c r="AA15" s="6">
        <v>9</v>
      </c>
      <c r="AB15" s="8">
        <f>AA15/Z15</f>
        <v>1.2857142857142858</v>
      </c>
      <c r="AC15" s="6">
        <v>9</v>
      </c>
      <c r="AD15" s="6">
        <v>0</v>
      </c>
      <c r="AE15" s="6"/>
      <c r="AH15" s="6"/>
      <c r="AI15" s="6"/>
      <c r="AJ15" s="6"/>
      <c r="AK15" s="6"/>
      <c r="AL15" s="6"/>
      <c r="AM15" s="6"/>
      <c r="AO15" s="5" t="s">
        <v>34</v>
      </c>
      <c r="AP15" s="6">
        <v>3</v>
      </c>
      <c r="AQ15" s="6">
        <v>-4</v>
      </c>
      <c r="AR15" s="8">
        <f>AQ15/AP15</f>
        <v>-1.3333333333333333</v>
      </c>
      <c r="AS15" s="6">
        <v>1</v>
      </c>
      <c r="AT15" s="6">
        <v>0</v>
      </c>
      <c r="AU15" s="6"/>
      <c r="AW15" s="5" t="s">
        <v>34</v>
      </c>
      <c r="AX15" s="6">
        <v>4</v>
      </c>
      <c r="AY15" s="6">
        <v>13</v>
      </c>
      <c r="AZ15" s="8">
        <f>AY15/AX15</f>
        <v>3.25</v>
      </c>
      <c r="BA15" s="6">
        <v>12</v>
      </c>
      <c r="BB15" s="6">
        <v>0</v>
      </c>
      <c r="BC15" s="6"/>
      <c r="BD15" s="6"/>
      <c r="BE15" s="5" t="s">
        <v>30</v>
      </c>
      <c r="BF15" s="6">
        <v>6</v>
      </c>
      <c r="BG15" s="6">
        <v>30</v>
      </c>
      <c r="BH15" s="8">
        <f>BG15/BF15</f>
        <v>5</v>
      </c>
      <c r="BI15" s="6">
        <v>8</v>
      </c>
      <c r="BJ15" s="6">
        <v>0</v>
      </c>
      <c r="BK15" s="6"/>
      <c r="BM15" s="5" t="s">
        <v>34</v>
      </c>
      <c r="BN15" s="6">
        <v>3</v>
      </c>
      <c r="BO15" s="6">
        <v>69</v>
      </c>
      <c r="BP15" s="8">
        <f>BO15/BN15</f>
        <v>23</v>
      </c>
      <c r="BQ15" s="6">
        <v>67</v>
      </c>
      <c r="BR15" s="6">
        <v>1</v>
      </c>
      <c r="BS15" s="6"/>
    </row>
    <row r="16" spans="1:71" x14ac:dyDescent="0.3">
      <c r="A16" s="5" t="s">
        <v>33</v>
      </c>
      <c r="B16" s="6">
        <v>2</v>
      </c>
      <c r="C16" s="6">
        <v>7</v>
      </c>
      <c r="D16" s="8">
        <f t="shared" si="3"/>
        <v>3.5</v>
      </c>
      <c r="E16" s="6">
        <v>9</v>
      </c>
      <c r="F16" s="6">
        <v>0</v>
      </c>
      <c r="G16" s="6"/>
      <c r="I16" s="5" t="s">
        <v>54</v>
      </c>
      <c r="J16" s="6">
        <v>1</v>
      </c>
      <c r="K16" s="6">
        <v>3</v>
      </c>
      <c r="L16" s="8">
        <f t="shared" ref="L16" si="9">K16/J16</f>
        <v>3</v>
      </c>
      <c r="M16" s="6">
        <v>3</v>
      </c>
      <c r="N16" s="6">
        <v>0</v>
      </c>
      <c r="O16" s="6"/>
      <c r="R16" s="6"/>
      <c r="S16" s="6"/>
      <c r="T16" s="8"/>
      <c r="U16" s="6"/>
      <c r="V16" s="6"/>
      <c r="W16" s="6"/>
      <c r="Y16" s="5" t="s">
        <v>66</v>
      </c>
      <c r="Z16" s="6">
        <v>1</v>
      </c>
      <c r="AA16" s="6">
        <v>0</v>
      </c>
      <c r="AB16" s="8">
        <f>AA16/Z16</f>
        <v>0</v>
      </c>
      <c r="AC16" s="6">
        <v>0</v>
      </c>
      <c r="AD16" s="6">
        <v>0</v>
      </c>
      <c r="AE16" s="6"/>
      <c r="AH16" s="6"/>
      <c r="AI16" s="6"/>
      <c r="AJ16" s="6"/>
      <c r="AK16" s="6"/>
      <c r="AL16" s="6"/>
      <c r="AM16" s="6"/>
      <c r="AO16" s="5" t="s">
        <v>66</v>
      </c>
      <c r="AP16" s="6">
        <v>2</v>
      </c>
      <c r="AQ16" s="6">
        <v>2</v>
      </c>
      <c r="AR16" s="8">
        <f>AQ16/AP16</f>
        <v>1</v>
      </c>
      <c r="AS16" s="6">
        <v>3</v>
      </c>
      <c r="AT16" s="6">
        <v>0</v>
      </c>
      <c r="AU16" s="6"/>
      <c r="AW16" s="5" t="s">
        <v>66</v>
      </c>
      <c r="AX16" s="6">
        <v>1</v>
      </c>
      <c r="AY16" s="6">
        <v>1</v>
      </c>
      <c r="AZ16" s="8">
        <f>AY16/AX16</f>
        <v>1</v>
      </c>
      <c r="BA16" s="6">
        <v>1</v>
      </c>
      <c r="BB16" s="6">
        <v>0</v>
      </c>
      <c r="BC16" s="6"/>
      <c r="BD16" s="6"/>
      <c r="BE16" s="5" t="s">
        <v>66</v>
      </c>
      <c r="BF16" s="6">
        <v>2</v>
      </c>
      <c r="BG16" s="6">
        <v>1</v>
      </c>
      <c r="BH16" s="8">
        <f>BG16/BF16</f>
        <v>0.5</v>
      </c>
      <c r="BI16" s="6">
        <v>1</v>
      </c>
      <c r="BJ16" s="6">
        <v>0</v>
      </c>
      <c r="BK16" s="6"/>
      <c r="BM16" s="5" t="s">
        <v>66</v>
      </c>
      <c r="BN16" s="6">
        <v>2</v>
      </c>
      <c r="BO16" s="6">
        <v>9</v>
      </c>
      <c r="BP16" s="8">
        <f>BO16/BN16</f>
        <v>4.5</v>
      </c>
      <c r="BQ16" s="6">
        <v>7</v>
      </c>
      <c r="BR16" s="6">
        <v>0</v>
      </c>
      <c r="BS16" s="6"/>
    </row>
    <row r="17" spans="1:71" x14ac:dyDescent="0.3">
      <c r="A17" s="5" t="s">
        <v>34</v>
      </c>
      <c r="B17" s="6">
        <v>1</v>
      </c>
      <c r="C17" s="6">
        <v>12</v>
      </c>
      <c r="D17" s="8">
        <f t="shared" si="3"/>
        <v>12</v>
      </c>
      <c r="E17" s="6">
        <v>12</v>
      </c>
      <c r="F17" s="6">
        <v>0</v>
      </c>
      <c r="G17" s="6"/>
      <c r="J17" s="6"/>
      <c r="K17" s="6"/>
      <c r="L17" s="6"/>
      <c r="M17" s="6"/>
      <c r="N17" s="6"/>
      <c r="O17" s="6"/>
      <c r="R17" s="6"/>
      <c r="S17" s="6"/>
      <c r="T17" s="6"/>
      <c r="U17" s="6"/>
      <c r="V17" s="6"/>
      <c r="W17" s="6"/>
      <c r="Z17" s="6"/>
      <c r="AA17" s="6"/>
      <c r="AB17" s="6"/>
      <c r="AC17" s="6"/>
      <c r="AD17" s="6"/>
      <c r="AE17" s="6"/>
      <c r="AH17" s="6"/>
      <c r="AI17" s="6"/>
      <c r="AJ17" s="6"/>
      <c r="AK17" s="6"/>
      <c r="AL17" s="6"/>
      <c r="AM17" s="6"/>
      <c r="AP17" s="6"/>
      <c r="AQ17" s="6"/>
      <c r="AR17" s="6"/>
      <c r="AS17" s="6"/>
      <c r="AT17" s="6"/>
      <c r="AU17" s="6"/>
      <c r="AX17" s="6"/>
      <c r="AY17" s="6"/>
      <c r="AZ17" s="6"/>
      <c r="BA17" s="6"/>
      <c r="BB17" s="6"/>
      <c r="BC17" s="6"/>
      <c r="BD17" s="6"/>
      <c r="BE17" s="5" t="s">
        <v>32</v>
      </c>
      <c r="BF17" s="6">
        <v>1</v>
      </c>
      <c r="BG17" s="6">
        <v>-3</v>
      </c>
      <c r="BH17" s="8">
        <f>BG17/BF17</f>
        <v>-3</v>
      </c>
      <c r="BI17" s="6">
        <v>-3</v>
      </c>
      <c r="BJ17" s="6">
        <v>0</v>
      </c>
      <c r="BK17" s="6"/>
      <c r="BM17" s="5" t="s">
        <v>30</v>
      </c>
      <c r="BN17" s="6">
        <v>1</v>
      </c>
      <c r="BO17" s="6">
        <v>-2</v>
      </c>
      <c r="BP17" s="8">
        <f>BO17/BN17</f>
        <v>-2</v>
      </c>
      <c r="BQ17" s="6">
        <v>-2</v>
      </c>
      <c r="BR17" s="6">
        <v>0</v>
      </c>
      <c r="BS17" s="6"/>
    </row>
    <row r="18" spans="1:71" x14ac:dyDescent="0.3">
      <c r="B18" s="6"/>
      <c r="C18" s="6"/>
      <c r="D18" s="6"/>
      <c r="E18" s="6"/>
      <c r="F18" s="6"/>
      <c r="G18" s="6"/>
      <c r="I18" s="1"/>
      <c r="J18" s="6"/>
      <c r="K18" s="6"/>
      <c r="L18" s="6"/>
      <c r="M18" s="6"/>
      <c r="N18" s="6"/>
      <c r="O18" s="6"/>
      <c r="Q18" s="1"/>
      <c r="R18" s="6"/>
      <c r="S18" s="6"/>
      <c r="T18" s="6"/>
      <c r="U18" s="6"/>
      <c r="V18" s="6"/>
      <c r="W18" s="6"/>
      <c r="Z18" s="6"/>
      <c r="AA18" s="6"/>
      <c r="AB18" s="6"/>
      <c r="AC18" s="6"/>
      <c r="AD18" s="6"/>
      <c r="AE18" s="6"/>
      <c r="AH18" s="6"/>
      <c r="AI18" s="6"/>
      <c r="AJ18" s="6"/>
      <c r="AK18" s="6"/>
      <c r="AL18" s="6"/>
      <c r="AM18" s="6"/>
      <c r="AP18" s="6"/>
      <c r="AQ18" s="6"/>
      <c r="AR18" s="6"/>
      <c r="AS18" s="6"/>
      <c r="AT18" s="6"/>
      <c r="AU18" s="6"/>
      <c r="AX18" s="6"/>
      <c r="AY18" s="6"/>
      <c r="AZ18" s="6"/>
      <c r="BA18" s="6"/>
      <c r="BB18" s="6"/>
      <c r="BC18" s="6"/>
      <c r="BD18" s="6"/>
      <c r="BF18" s="6"/>
      <c r="BG18" s="6"/>
      <c r="BH18" s="6"/>
      <c r="BI18" s="6"/>
      <c r="BJ18" s="6"/>
      <c r="BK18" s="6"/>
      <c r="BM18" s="5" t="s">
        <v>32</v>
      </c>
      <c r="BN18" s="6">
        <v>1</v>
      </c>
      <c r="BO18" s="6">
        <v>-4</v>
      </c>
      <c r="BP18" s="8">
        <f>BO18/BN18</f>
        <v>-4</v>
      </c>
      <c r="BQ18" s="6">
        <v>-4</v>
      </c>
      <c r="BR18" s="6">
        <v>0</v>
      </c>
      <c r="BS18" s="6"/>
    </row>
    <row r="19" spans="1:71" x14ac:dyDescent="0.3">
      <c r="A19" s="1" t="s">
        <v>14</v>
      </c>
      <c r="B19" s="6"/>
      <c r="C19" s="6"/>
      <c r="D19" s="6"/>
      <c r="E19" s="6"/>
      <c r="F19" s="6"/>
      <c r="G19" s="6"/>
      <c r="I19" s="1" t="s">
        <v>14</v>
      </c>
      <c r="J19" s="6"/>
      <c r="K19" s="6"/>
      <c r="L19" s="6"/>
      <c r="M19" s="6"/>
      <c r="N19" s="6"/>
      <c r="O19" s="6"/>
      <c r="Q19" s="1" t="s">
        <v>14</v>
      </c>
      <c r="R19" s="6"/>
      <c r="S19" s="6"/>
      <c r="T19" s="6"/>
      <c r="U19" s="6"/>
      <c r="V19" s="6"/>
      <c r="W19" s="6"/>
      <c r="Y19" s="1" t="s">
        <v>14</v>
      </c>
      <c r="Z19" s="6"/>
      <c r="AA19" s="6"/>
      <c r="AB19" s="6"/>
      <c r="AC19" s="6"/>
      <c r="AD19" s="6"/>
      <c r="AE19" s="6"/>
      <c r="AG19" s="1" t="s">
        <v>14</v>
      </c>
      <c r="AH19" s="6"/>
      <c r="AI19" s="6"/>
      <c r="AJ19" s="6"/>
      <c r="AK19" s="6"/>
      <c r="AL19" s="6"/>
      <c r="AM19" s="6"/>
      <c r="AO19" s="1" t="s">
        <v>14</v>
      </c>
      <c r="AP19" s="6"/>
      <c r="AQ19" s="6"/>
      <c r="AR19" s="6"/>
      <c r="AS19" s="6"/>
      <c r="AT19" s="6"/>
      <c r="AU19" s="6"/>
      <c r="AW19" s="1" t="s">
        <v>14</v>
      </c>
      <c r="AX19" s="6"/>
      <c r="AY19" s="6"/>
      <c r="AZ19" s="6"/>
      <c r="BA19" s="6"/>
      <c r="BB19" s="6"/>
      <c r="BC19" s="6"/>
      <c r="BD19" s="6"/>
      <c r="BE19" s="1" t="s">
        <v>14</v>
      </c>
      <c r="BF19" s="6"/>
      <c r="BG19" s="6"/>
      <c r="BH19" s="6"/>
      <c r="BI19" s="6"/>
      <c r="BJ19" s="6"/>
      <c r="BK19" s="6"/>
      <c r="BS19" s="6"/>
    </row>
    <row r="20" spans="1:71" x14ac:dyDescent="0.3">
      <c r="A20" s="5" t="s">
        <v>3</v>
      </c>
      <c r="B20" s="6" t="s">
        <v>15</v>
      </c>
      <c r="C20" s="6" t="s">
        <v>7</v>
      </c>
      <c r="D20" s="6" t="s">
        <v>11</v>
      </c>
      <c r="E20" s="6" t="s">
        <v>12</v>
      </c>
      <c r="F20" s="6" t="s">
        <v>13</v>
      </c>
      <c r="G20" s="6"/>
      <c r="I20" s="5" t="s">
        <v>3</v>
      </c>
      <c r="J20" s="6" t="s">
        <v>15</v>
      </c>
      <c r="K20" s="6" t="s">
        <v>7</v>
      </c>
      <c r="L20" s="6" t="s">
        <v>11</v>
      </c>
      <c r="M20" s="6" t="s">
        <v>12</v>
      </c>
      <c r="N20" s="6" t="s">
        <v>13</v>
      </c>
      <c r="O20" s="6"/>
      <c r="Q20" s="5" t="s">
        <v>3</v>
      </c>
      <c r="R20" s="6" t="s">
        <v>15</v>
      </c>
      <c r="S20" s="6" t="s">
        <v>7</v>
      </c>
      <c r="T20" s="6" t="s">
        <v>11</v>
      </c>
      <c r="U20" s="6" t="s">
        <v>12</v>
      </c>
      <c r="V20" s="6" t="s">
        <v>13</v>
      </c>
      <c r="W20" s="6"/>
      <c r="Y20" s="5" t="s">
        <v>3</v>
      </c>
      <c r="Z20" s="6" t="s">
        <v>15</v>
      </c>
      <c r="AA20" s="6" t="s">
        <v>7</v>
      </c>
      <c r="AB20" s="6" t="s">
        <v>11</v>
      </c>
      <c r="AC20" s="6" t="s">
        <v>12</v>
      </c>
      <c r="AD20" s="6" t="s">
        <v>13</v>
      </c>
      <c r="AE20" s="6"/>
      <c r="AG20" s="5" t="s">
        <v>3</v>
      </c>
      <c r="AH20" s="6" t="s">
        <v>15</v>
      </c>
      <c r="AI20" s="6" t="s">
        <v>7</v>
      </c>
      <c r="AJ20" s="6" t="s">
        <v>11</v>
      </c>
      <c r="AK20" s="6" t="s">
        <v>12</v>
      </c>
      <c r="AL20" s="6" t="s">
        <v>13</v>
      </c>
      <c r="AM20" s="6"/>
      <c r="AO20" s="5" t="s">
        <v>3</v>
      </c>
      <c r="AP20" s="6" t="s">
        <v>15</v>
      </c>
      <c r="AQ20" s="6" t="s">
        <v>7</v>
      </c>
      <c r="AR20" s="6" t="s">
        <v>11</v>
      </c>
      <c r="AS20" s="6" t="s">
        <v>12</v>
      </c>
      <c r="AT20" s="6" t="s">
        <v>13</v>
      </c>
      <c r="AU20" s="6"/>
      <c r="AW20" s="5" t="s">
        <v>3</v>
      </c>
      <c r="AX20" s="6" t="s">
        <v>15</v>
      </c>
      <c r="AY20" s="6" t="s">
        <v>7</v>
      </c>
      <c r="AZ20" s="6" t="s">
        <v>11</v>
      </c>
      <c r="BA20" s="6" t="s">
        <v>12</v>
      </c>
      <c r="BB20" s="6" t="s">
        <v>13</v>
      </c>
      <c r="BC20" s="6"/>
      <c r="BD20" s="6"/>
      <c r="BE20" s="5" t="s">
        <v>3</v>
      </c>
      <c r="BF20" s="6" t="s">
        <v>15</v>
      </c>
      <c r="BG20" s="6" t="s">
        <v>7</v>
      </c>
      <c r="BH20" s="6" t="s">
        <v>11</v>
      </c>
      <c r="BI20" s="6" t="s">
        <v>12</v>
      </c>
      <c r="BJ20" s="6" t="s">
        <v>13</v>
      </c>
      <c r="BK20" s="6"/>
      <c r="BM20" s="1" t="s">
        <v>14</v>
      </c>
      <c r="BN20" s="6"/>
      <c r="BO20" s="6"/>
      <c r="BP20" s="6"/>
      <c r="BQ20" s="6"/>
      <c r="BR20" s="6"/>
      <c r="BS20" s="6"/>
    </row>
    <row r="21" spans="1:71" x14ac:dyDescent="0.3">
      <c r="A21" s="5" t="s">
        <v>35</v>
      </c>
      <c r="B21" s="6">
        <v>4</v>
      </c>
      <c r="C21" s="6">
        <v>68</v>
      </c>
      <c r="D21" s="8">
        <f t="shared" ref="D21:D26" si="10">C21/B21</f>
        <v>17</v>
      </c>
      <c r="E21" s="6">
        <v>45</v>
      </c>
      <c r="F21" s="6">
        <v>0</v>
      </c>
      <c r="G21" s="6"/>
      <c r="I21" s="5" t="s">
        <v>35</v>
      </c>
      <c r="J21" s="6">
        <v>5</v>
      </c>
      <c r="K21" s="6">
        <v>75</v>
      </c>
      <c r="L21" s="8">
        <f t="shared" ref="L21:L24" si="11">K21/J21</f>
        <v>15</v>
      </c>
      <c r="M21" s="6">
        <v>35</v>
      </c>
      <c r="N21" s="6">
        <v>3</v>
      </c>
      <c r="O21" s="6"/>
      <c r="Q21" s="5" t="s">
        <v>35</v>
      </c>
      <c r="R21" s="6">
        <v>6</v>
      </c>
      <c r="S21" s="6">
        <v>186</v>
      </c>
      <c r="T21" s="8">
        <f t="shared" ref="T21:T24" si="12">S21/R21</f>
        <v>31</v>
      </c>
      <c r="U21" s="6">
        <v>54</v>
      </c>
      <c r="V21" s="6">
        <v>1</v>
      </c>
      <c r="W21" s="6"/>
      <c r="Y21" s="5" t="s">
        <v>35</v>
      </c>
      <c r="Z21" s="6">
        <v>4</v>
      </c>
      <c r="AA21" s="6">
        <v>88</v>
      </c>
      <c r="AB21" s="8">
        <f t="shared" ref="AB21:AB25" si="13">AA21/Z21</f>
        <v>22</v>
      </c>
      <c r="AC21" s="6">
        <v>33</v>
      </c>
      <c r="AD21" s="6">
        <v>1</v>
      </c>
      <c r="AE21" s="6"/>
      <c r="AG21" s="5" t="s">
        <v>35</v>
      </c>
      <c r="AH21" s="6">
        <v>3</v>
      </c>
      <c r="AI21" s="6">
        <v>45</v>
      </c>
      <c r="AJ21" s="8">
        <f t="shared" ref="AJ21:AJ24" si="14">AI21/AH21</f>
        <v>15</v>
      </c>
      <c r="AK21" s="6">
        <v>18</v>
      </c>
      <c r="AL21" s="6">
        <v>0</v>
      </c>
      <c r="AM21" s="6"/>
      <c r="AO21" s="5" t="s">
        <v>35</v>
      </c>
      <c r="AP21" s="6">
        <v>2</v>
      </c>
      <c r="AQ21" s="6">
        <v>34</v>
      </c>
      <c r="AR21" s="6">
        <f t="shared" ref="AR21:AR22" si="15">AQ21/AP21</f>
        <v>17</v>
      </c>
      <c r="AS21" s="6">
        <v>25</v>
      </c>
      <c r="AT21" s="6">
        <v>0</v>
      </c>
      <c r="AU21" s="6"/>
      <c r="AW21" s="5" t="s">
        <v>31</v>
      </c>
      <c r="AX21" s="6">
        <v>5</v>
      </c>
      <c r="AY21" s="6">
        <v>94</v>
      </c>
      <c r="AZ21" s="8">
        <f>AY21/AX21</f>
        <v>18.8</v>
      </c>
      <c r="BA21" s="6">
        <v>34</v>
      </c>
      <c r="BB21" s="6">
        <v>3</v>
      </c>
      <c r="BC21" s="6"/>
      <c r="BD21" s="6"/>
      <c r="BE21" s="5" t="s">
        <v>35</v>
      </c>
      <c r="BF21" s="6">
        <v>3</v>
      </c>
      <c r="BG21" s="6">
        <v>91</v>
      </c>
      <c r="BH21" s="8">
        <f>BG21/BF21</f>
        <v>30.333333333333332</v>
      </c>
      <c r="BI21" s="6">
        <v>32</v>
      </c>
      <c r="BJ21" s="6">
        <v>2</v>
      </c>
      <c r="BK21" s="6"/>
      <c r="BM21" s="5" t="s">
        <v>3</v>
      </c>
      <c r="BN21" s="6" t="s">
        <v>15</v>
      </c>
      <c r="BO21" s="6" t="s">
        <v>7</v>
      </c>
      <c r="BP21" s="6" t="s">
        <v>11</v>
      </c>
      <c r="BQ21" s="6" t="s">
        <v>12</v>
      </c>
      <c r="BR21" s="6" t="s">
        <v>13</v>
      </c>
      <c r="BS21" s="6"/>
    </row>
    <row r="22" spans="1:71" x14ac:dyDescent="0.3">
      <c r="A22" s="5" t="s">
        <v>33</v>
      </c>
      <c r="B22" s="6">
        <v>3</v>
      </c>
      <c r="C22" s="6">
        <v>5</v>
      </c>
      <c r="D22" s="8">
        <f t="shared" si="10"/>
        <v>1.6666666666666667</v>
      </c>
      <c r="E22" s="6">
        <v>5</v>
      </c>
      <c r="F22" s="6">
        <v>0</v>
      </c>
      <c r="G22" s="6"/>
      <c r="I22" s="5" t="s">
        <v>34</v>
      </c>
      <c r="J22" s="6">
        <v>3</v>
      </c>
      <c r="K22" s="6">
        <v>45</v>
      </c>
      <c r="L22" s="8">
        <f t="shared" si="11"/>
        <v>15</v>
      </c>
      <c r="M22" s="6">
        <v>17</v>
      </c>
      <c r="N22" s="6">
        <v>0</v>
      </c>
      <c r="O22" s="6"/>
      <c r="Q22" s="5" t="s">
        <v>34</v>
      </c>
      <c r="R22" s="6">
        <v>1</v>
      </c>
      <c r="S22" s="6">
        <v>9</v>
      </c>
      <c r="T22" s="8">
        <f t="shared" si="12"/>
        <v>9</v>
      </c>
      <c r="U22" s="6">
        <v>9</v>
      </c>
      <c r="V22" s="6">
        <v>0</v>
      </c>
      <c r="W22" s="6"/>
      <c r="Y22" s="5" t="s">
        <v>32</v>
      </c>
      <c r="Z22" s="6">
        <v>4</v>
      </c>
      <c r="AA22" s="6">
        <v>37</v>
      </c>
      <c r="AB22" s="8">
        <f t="shared" si="13"/>
        <v>9.25</v>
      </c>
      <c r="AC22" s="6">
        <v>15</v>
      </c>
      <c r="AD22" s="6">
        <v>0</v>
      </c>
      <c r="AE22" s="6"/>
      <c r="AG22" s="5" t="s">
        <v>37</v>
      </c>
      <c r="AH22" s="6">
        <v>3</v>
      </c>
      <c r="AI22" s="6">
        <v>31</v>
      </c>
      <c r="AJ22" s="8">
        <f t="shared" si="14"/>
        <v>10.333333333333334</v>
      </c>
      <c r="AK22" s="6">
        <v>18</v>
      </c>
      <c r="AL22" s="6">
        <v>0</v>
      </c>
      <c r="AM22" s="6"/>
      <c r="AO22" s="5" t="s">
        <v>37</v>
      </c>
      <c r="AP22" s="6">
        <v>2</v>
      </c>
      <c r="AQ22" s="6">
        <v>27</v>
      </c>
      <c r="AR22" s="6">
        <f t="shared" si="15"/>
        <v>13.5</v>
      </c>
      <c r="AS22" s="6">
        <v>30</v>
      </c>
      <c r="AT22" s="6">
        <v>1</v>
      </c>
      <c r="AU22" s="6"/>
      <c r="AW22" s="5" t="s">
        <v>35</v>
      </c>
      <c r="AX22" s="6">
        <v>2</v>
      </c>
      <c r="AY22" s="6">
        <v>65</v>
      </c>
      <c r="AZ22" s="8">
        <f t="shared" ref="AZ22:AZ23" si="16">AY22/AX22</f>
        <v>32.5</v>
      </c>
      <c r="BA22" s="6">
        <v>50</v>
      </c>
      <c r="BB22" s="6">
        <v>1</v>
      </c>
      <c r="BC22" s="6"/>
      <c r="BD22" s="6"/>
      <c r="BE22" s="5" t="s">
        <v>32</v>
      </c>
      <c r="BF22" s="6">
        <v>6</v>
      </c>
      <c r="BG22" s="6">
        <v>73</v>
      </c>
      <c r="BH22" s="8">
        <f t="shared" ref="BH22:BH23" si="17">BG22/BF22</f>
        <v>12.166666666666666</v>
      </c>
      <c r="BI22" s="6">
        <v>42</v>
      </c>
      <c r="BJ22" s="6">
        <v>0</v>
      </c>
      <c r="BK22" s="6"/>
      <c r="BM22" s="5" t="s">
        <v>35</v>
      </c>
      <c r="BN22" s="6">
        <v>2</v>
      </c>
      <c r="BO22" s="6">
        <v>62</v>
      </c>
      <c r="BP22" s="8">
        <f>BO22/BN22</f>
        <v>31</v>
      </c>
      <c r="BQ22" s="6">
        <v>32</v>
      </c>
      <c r="BR22" s="6">
        <v>1</v>
      </c>
      <c r="BS22" s="6"/>
    </row>
    <row r="23" spans="1:71" x14ac:dyDescent="0.3">
      <c r="A23" s="5" t="s">
        <v>32</v>
      </c>
      <c r="B23" s="6">
        <v>2</v>
      </c>
      <c r="C23" s="6">
        <v>12</v>
      </c>
      <c r="D23" s="8">
        <f t="shared" si="10"/>
        <v>6</v>
      </c>
      <c r="E23" s="6">
        <v>9</v>
      </c>
      <c r="F23" s="6">
        <v>0</v>
      </c>
      <c r="G23" s="6"/>
      <c r="I23" s="5" t="s">
        <v>33</v>
      </c>
      <c r="J23" s="6">
        <v>2</v>
      </c>
      <c r="K23" s="6">
        <v>14</v>
      </c>
      <c r="L23" s="8">
        <f t="shared" si="11"/>
        <v>7</v>
      </c>
      <c r="M23" s="6">
        <v>8</v>
      </c>
      <c r="N23" s="6">
        <v>0</v>
      </c>
      <c r="O23" s="6"/>
      <c r="Q23" s="5" t="s">
        <v>33</v>
      </c>
      <c r="R23" s="6">
        <v>1</v>
      </c>
      <c r="S23" s="6">
        <v>1</v>
      </c>
      <c r="T23" s="8">
        <f t="shared" si="12"/>
        <v>1</v>
      </c>
      <c r="U23" s="6">
        <v>1</v>
      </c>
      <c r="V23" s="6">
        <v>0</v>
      </c>
      <c r="W23" s="6"/>
      <c r="Y23" s="5" t="s">
        <v>31</v>
      </c>
      <c r="Z23" s="6">
        <v>2</v>
      </c>
      <c r="AA23" s="6">
        <v>24</v>
      </c>
      <c r="AB23" s="8">
        <f t="shared" si="13"/>
        <v>12</v>
      </c>
      <c r="AC23" s="6">
        <v>15</v>
      </c>
      <c r="AD23" s="6">
        <v>1</v>
      </c>
      <c r="AE23" s="6"/>
      <c r="AG23" s="5" t="s">
        <v>31</v>
      </c>
      <c r="AH23" s="6">
        <v>3</v>
      </c>
      <c r="AI23" s="6">
        <v>10</v>
      </c>
      <c r="AJ23" s="8">
        <f t="shared" si="14"/>
        <v>3.3333333333333335</v>
      </c>
      <c r="AK23" s="6">
        <v>5</v>
      </c>
      <c r="AL23" s="6">
        <v>0</v>
      </c>
      <c r="AM23" s="6"/>
      <c r="AO23" s="5" t="s">
        <v>31</v>
      </c>
      <c r="AP23" s="6">
        <v>1</v>
      </c>
      <c r="AQ23" s="6">
        <v>3</v>
      </c>
      <c r="AR23" s="6">
        <f>AQ23/AP23</f>
        <v>3</v>
      </c>
      <c r="AS23" s="6">
        <v>3</v>
      </c>
      <c r="AT23" s="6">
        <v>0</v>
      </c>
      <c r="AU23" s="6"/>
      <c r="AW23" s="5" t="s">
        <v>32</v>
      </c>
      <c r="AX23" s="6">
        <v>1</v>
      </c>
      <c r="AY23" s="6">
        <v>3</v>
      </c>
      <c r="AZ23" s="8">
        <f t="shared" si="16"/>
        <v>3</v>
      </c>
      <c r="BA23" s="6">
        <v>3</v>
      </c>
      <c r="BB23" s="6">
        <v>0</v>
      </c>
      <c r="BC23" s="6"/>
      <c r="BD23" s="6"/>
      <c r="BE23" s="5" t="s">
        <v>37</v>
      </c>
      <c r="BF23" s="6">
        <v>4</v>
      </c>
      <c r="BG23" s="6">
        <v>33</v>
      </c>
      <c r="BH23" s="8">
        <f t="shared" si="17"/>
        <v>8.25</v>
      </c>
      <c r="BI23" s="6">
        <v>15</v>
      </c>
      <c r="BJ23" s="6">
        <v>1</v>
      </c>
      <c r="BK23" s="6"/>
      <c r="BM23" s="5" t="s">
        <v>31</v>
      </c>
      <c r="BN23" s="6">
        <v>1</v>
      </c>
      <c r="BO23" s="6">
        <v>7</v>
      </c>
      <c r="BP23" s="8">
        <f>BO23/BN23</f>
        <v>7</v>
      </c>
      <c r="BQ23" s="6">
        <v>7</v>
      </c>
      <c r="BR23" s="6">
        <v>0</v>
      </c>
      <c r="BS23" s="6"/>
    </row>
    <row r="24" spans="1:71" x14ac:dyDescent="0.3">
      <c r="A24" s="5" t="s">
        <v>36</v>
      </c>
      <c r="B24" s="6">
        <v>1</v>
      </c>
      <c r="C24" s="6">
        <v>38</v>
      </c>
      <c r="D24" s="8">
        <f t="shared" si="10"/>
        <v>38</v>
      </c>
      <c r="E24" s="6">
        <v>38</v>
      </c>
      <c r="F24" s="6">
        <v>0</v>
      </c>
      <c r="G24" s="6"/>
      <c r="I24" s="5" t="s">
        <v>36</v>
      </c>
      <c r="J24" s="6">
        <v>1</v>
      </c>
      <c r="K24" s="6">
        <v>45</v>
      </c>
      <c r="L24" s="8">
        <f t="shared" si="11"/>
        <v>45</v>
      </c>
      <c r="M24" s="6">
        <v>45</v>
      </c>
      <c r="N24" s="6">
        <v>1</v>
      </c>
      <c r="O24" s="6"/>
      <c r="Q24" s="5" t="s">
        <v>32</v>
      </c>
      <c r="R24" s="6">
        <v>1</v>
      </c>
      <c r="S24" s="6">
        <v>-1</v>
      </c>
      <c r="T24" s="8">
        <f t="shared" si="12"/>
        <v>-1</v>
      </c>
      <c r="U24" s="6">
        <v>-1</v>
      </c>
      <c r="V24" s="6">
        <v>0</v>
      </c>
      <c r="W24" s="6"/>
      <c r="Y24" s="5" t="s">
        <v>34</v>
      </c>
      <c r="Z24" s="6">
        <v>1</v>
      </c>
      <c r="AA24" s="6">
        <v>3</v>
      </c>
      <c r="AB24" s="8">
        <f t="shared" si="13"/>
        <v>3</v>
      </c>
      <c r="AC24" s="6">
        <v>3</v>
      </c>
      <c r="AD24" s="6">
        <v>0</v>
      </c>
      <c r="AE24" s="6"/>
      <c r="AG24" s="5" t="s">
        <v>32</v>
      </c>
      <c r="AH24" s="6">
        <v>2</v>
      </c>
      <c r="AI24" s="6">
        <v>50</v>
      </c>
      <c r="AJ24" s="8">
        <f t="shared" si="14"/>
        <v>25</v>
      </c>
      <c r="AK24" s="6">
        <v>42</v>
      </c>
      <c r="AL24" s="6">
        <v>0</v>
      </c>
      <c r="AM24" s="6"/>
      <c r="AP24" s="6"/>
      <c r="AQ24" s="6"/>
      <c r="AR24" s="6"/>
      <c r="AS24" s="6"/>
      <c r="AT24" s="6"/>
      <c r="AU24" s="6"/>
      <c r="BC24" s="6"/>
      <c r="BD24" s="6"/>
      <c r="BE24" s="5" t="s">
        <v>31</v>
      </c>
      <c r="BF24" s="6">
        <v>3</v>
      </c>
      <c r="BG24" s="6">
        <v>26</v>
      </c>
      <c r="BH24" s="8">
        <f>BG24/BF24</f>
        <v>8.6666666666666661</v>
      </c>
      <c r="BI24" s="6">
        <v>20</v>
      </c>
      <c r="BJ24" s="6">
        <v>0</v>
      </c>
      <c r="BK24" s="6"/>
      <c r="BM24" s="5" t="s">
        <v>37</v>
      </c>
      <c r="BN24" s="6">
        <v>1</v>
      </c>
      <c r="BO24" s="6">
        <v>0</v>
      </c>
      <c r="BP24" s="8">
        <v>0</v>
      </c>
      <c r="BQ24" s="6">
        <v>0</v>
      </c>
      <c r="BR24" s="6">
        <v>0</v>
      </c>
      <c r="BS24" s="6"/>
    </row>
    <row r="25" spans="1:71" x14ac:dyDescent="0.3">
      <c r="A25" s="5" t="s">
        <v>31</v>
      </c>
      <c r="B25" s="6">
        <v>1</v>
      </c>
      <c r="C25" s="6">
        <v>17</v>
      </c>
      <c r="D25" s="8">
        <f t="shared" si="10"/>
        <v>17</v>
      </c>
      <c r="E25" s="6">
        <v>17</v>
      </c>
      <c r="F25" s="6">
        <v>0</v>
      </c>
      <c r="G25" s="6"/>
      <c r="J25" s="6"/>
      <c r="K25" s="6"/>
      <c r="L25" s="6"/>
      <c r="M25" s="6"/>
      <c r="N25" s="6"/>
      <c r="O25" s="6"/>
      <c r="R25" s="6"/>
      <c r="S25" s="6"/>
      <c r="T25" s="6"/>
      <c r="U25" s="6"/>
      <c r="V25" s="6"/>
      <c r="W25" s="6"/>
      <c r="Y25" s="5" t="s">
        <v>33</v>
      </c>
      <c r="Z25" s="6">
        <v>1</v>
      </c>
      <c r="AA25" s="6">
        <v>3</v>
      </c>
      <c r="AB25" s="8">
        <f t="shared" si="13"/>
        <v>3</v>
      </c>
      <c r="AC25" s="6">
        <v>3</v>
      </c>
      <c r="AD25" s="6">
        <v>0</v>
      </c>
      <c r="AE25" s="6"/>
      <c r="AH25" s="6"/>
      <c r="AI25" s="6"/>
      <c r="AJ25" s="6"/>
      <c r="AK25" s="6"/>
      <c r="AL25" s="6"/>
      <c r="AM25" s="6"/>
      <c r="AU25" s="6"/>
      <c r="BC25" s="6"/>
      <c r="BD25" s="6"/>
      <c r="BE25" s="5" t="s">
        <v>38</v>
      </c>
      <c r="BF25" s="6">
        <v>1</v>
      </c>
      <c r="BG25" s="6">
        <v>21</v>
      </c>
      <c r="BH25" s="8">
        <f>BG25/BF25</f>
        <v>21</v>
      </c>
      <c r="BI25" s="6">
        <v>21</v>
      </c>
      <c r="BJ25" s="6">
        <v>0</v>
      </c>
      <c r="BK25" s="6"/>
      <c r="BN25" s="6"/>
      <c r="BO25" s="6"/>
      <c r="BP25" s="6"/>
      <c r="BQ25" s="6"/>
      <c r="BR25" s="6"/>
      <c r="BS25" s="6"/>
    </row>
    <row r="26" spans="1:71" x14ac:dyDescent="0.3">
      <c r="A26" s="5" t="s">
        <v>37</v>
      </c>
      <c r="B26" s="6">
        <v>1</v>
      </c>
      <c r="C26" s="6">
        <v>14</v>
      </c>
      <c r="D26" s="8">
        <f t="shared" si="10"/>
        <v>14</v>
      </c>
      <c r="E26" s="6">
        <v>14</v>
      </c>
      <c r="F26" s="6">
        <v>0</v>
      </c>
      <c r="G26" s="6"/>
      <c r="J26" s="6"/>
      <c r="K26" s="6"/>
      <c r="L26" s="6"/>
      <c r="M26" s="6"/>
      <c r="N26" s="6"/>
      <c r="O26" s="6"/>
      <c r="R26" s="6"/>
      <c r="S26" s="6"/>
      <c r="T26" s="6"/>
      <c r="U26" s="6"/>
      <c r="V26" s="6"/>
      <c r="W26" s="6"/>
      <c r="Z26" s="6"/>
      <c r="AA26" s="6"/>
      <c r="AB26" s="6"/>
      <c r="AC26" s="6"/>
      <c r="AD26" s="6"/>
      <c r="AE26" s="6"/>
      <c r="AH26" s="6"/>
      <c r="AI26" s="6"/>
      <c r="AJ26" s="6"/>
      <c r="AK26" s="6"/>
      <c r="AL26" s="6"/>
      <c r="AM26" s="6"/>
      <c r="AP26" s="6"/>
      <c r="AQ26" s="6"/>
      <c r="AR26" s="6"/>
      <c r="AS26" s="6"/>
      <c r="AT26" s="6"/>
      <c r="AU26" s="6"/>
      <c r="AX26" s="6"/>
      <c r="AY26" s="6"/>
      <c r="AZ26" s="6"/>
      <c r="BA26" s="6"/>
      <c r="BB26" s="6"/>
      <c r="BC26" s="6"/>
      <c r="BD26" s="6"/>
      <c r="BE26" s="5" t="s">
        <v>64</v>
      </c>
      <c r="BF26" s="6">
        <v>1</v>
      </c>
      <c r="BG26" s="6">
        <v>6</v>
      </c>
      <c r="BH26" s="8">
        <f>BG26/BF26</f>
        <v>6</v>
      </c>
      <c r="BI26" s="6">
        <v>6</v>
      </c>
      <c r="BJ26" s="6">
        <v>0</v>
      </c>
      <c r="BK26" s="6"/>
      <c r="BN26" s="6"/>
      <c r="BO26" s="6"/>
      <c r="BP26" s="6"/>
      <c r="BQ26" s="6"/>
      <c r="BR26" s="6"/>
      <c r="BS26" s="6"/>
    </row>
    <row r="27" spans="1:71" x14ac:dyDescent="0.3">
      <c r="B27" s="6"/>
      <c r="C27" s="6"/>
      <c r="D27" s="6"/>
      <c r="E27" s="6"/>
      <c r="F27" s="6"/>
      <c r="G27" s="6"/>
      <c r="J27" s="6"/>
      <c r="K27" s="6"/>
      <c r="L27" s="6"/>
      <c r="M27" s="6"/>
      <c r="N27" s="6"/>
      <c r="O27" s="6"/>
      <c r="R27" s="6"/>
      <c r="S27" s="6"/>
      <c r="T27" s="6"/>
      <c r="U27" s="6"/>
      <c r="V27" s="6"/>
      <c r="W27" s="6"/>
      <c r="Z27" s="6"/>
      <c r="AA27" s="6"/>
      <c r="AB27" s="6"/>
      <c r="AC27" s="6"/>
      <c r="AD27" s="6"/>
      <c r="AE27" s="6"/>
      <c r="AH27" s="6"/>
      <c r="AI27" s="6"/>
      <c r="AJ27" s="6"/>
      <c r="AK27" s="6"/>
      <c r="AL27" s="6"/>
      <c r="AM27" s="6"/>
      <c r="AP27" s="6"/>
      <c r="AQ27" s="6"/>
      <c r="AR27" s="6"/>
      <c r="AS27" s="6"/>
      <c r="AT27" s="6"/>
      <c r="AU27" s="6"/>
      <c r="AX27" s="6"/>
      <c r="AY27" s="6"/>
      <c r="AZ27" s="6"/>
      <c r="BA27" s="6"/>
      <c r="BB27" s="6"/>
      <c r="BC27" s="6"/>
      <c r="BD27" s="6"/>
      <c r="BE27" s="5" t="s">
        <v>66</v>
      </c>
      <c r="BF27" s="6">
        <v>1</v>
      </c>
      <c r="BG27" s="6">
        <v>-3</v>
      </c>
      <c r="BH27" s="8">
        <f>BG27/BF27</f>
        <v>-3</v>
      </c>
      <c r="BI27" s="6">
        <v>-3</v>
      </c>
      <c r="BJ27" s="6">
        <v>0</v>
      </c>
      <c r="BK27" s="6"/>
      <c r="BN27" s="6"/>
      <c r="BO27" s="6"/>
      <c r="BP27" s="6"/>
      <c r="BQ27" s="6"/>
      <c r="BR27" s="6"/>
      <c r="BS27" s="6"/>
    </row>
    <row r="28" spans="1:71" x14ac:dyDescent="0.3">
      <c r="A28" s="1" t="s">
        <v>16</v>
      </c>
      <c r="B28" s="6"/>
      <c r="C28" s="6"/>
      <c r="D28" s="6"/>
      <c r="E28" s="6"/>
      <c r="F28" s="6"/>
      <c r="G28" s="6"/>
      <c r="I28" s="1" t="s">
        <v>16</v>
      </c>
      <c r="J28" s="6"/>
      <c r="K28" s="6"/>
      <c r="L28" s="6"/>
      <c r="M28" s="6"/>
      <c r="N28" s="6"/>
      <c r="O28" s="6"/>
      <c r="Q28" s="1" t="s">
        <v>16</v>
      </c>
      <c r="R28" s="6"/>
      <c r="S28" s="6"/>
      <c r="T28" s="6"/>
      <c r="U28" s="6"/>
      <c r="V28" s="6"/>
      <c r="W28" s="6"/>
      <c r="Y28" s="1" t="s">
        <v>16</v>
      </c>
      <c r="Z28" s="6"/>
      <c r="AA28" s="6"/>
      <c r="AB28" s="6"/>
      <c r="AC28" s="6"/>
      <c r="AD28" s="6"/>
      <c r="AE28" s="6"/>
      <c r="AG28" s="1" t="s">
        <v>16</v>
      </c>
      <c r="AH28" s="6"/>
      <c r="AI28" s="6"/>
      <c r="AJ28" s="6"/>
      <c r="AK28" s="6"/>
      <c r="AL28" s="6"/>
      <c r="AM28" s="6"/>
      <c r="AO28" s="1" t="s">
        <v>16</v>
      </c>
      <c r="AP28" s="6"/>
      <c r="AQ28" s="6"/>
      <c r="AR28" s="6"/>
      <c r="AS28" s="6"/>
      <c r="AT28" s="6"/>
      <c r="AU28" s="6"/>
      <c r="AW28" s="1" t="s">
        <v>16</v>
      </c>
      <c r="AX28" s="6"/>
      <c r="AY28" s="6"/>
      <c r="AZ28" s="6"/>
      <c r="BA28" s="6"/>
      <c r="BB28" s="6"/>
      <c r="BC28" s="6"/>
      <c r="BD28" s="6"/>
      <c r="BN28" s="6"/>
      <c r="BO28" s="6"/>
      <c r="BP28" s="6"/>
      <c r="BQ28" s="6"/>
      <c r="BR28" s="6"/>
      <c r="BS28" s="6"/>
    </row>
    <row r="29" spans="1:71" x14ac:dyDescent="0.3">
      <c r="A29" s="5" t="s">
        <v>3</v>
      </c>
      <c r="B29" s="6" t="s">
        <v>17</v>
      </c>
      <c r="C29" s="6" t="s">
        <v>18</v>
      </c>
      <c r="D29" s="6" t="s">
        <v>19</v>
      </c>
      <c r="E29" s="6"/>
      <c r="F29" s="6"/>
      <c r="G29" s="6"/>
      <c r="I29" s="5" t="s">
        <v>3</v>
      </c>
      <c r="J29" s="6" t="s">
        <v>17</v>
      </c>
      <c r="K29" s="6" t="s">
        <v>18</v>
      </c>
      <c r="L29" s="6" t="s">
        <v>19</v>
      </c>
      <c r="M29" s="6"/>
      <c r="N29" s="6"/>
      <c r="O29" s="6"/>
      <c r="Q29" s="5" t="s">
        <v>3</v>
      </c>
      <c r="R29" s="6" t="s">
        <v>17</v>
      </c>
      <c r="S29" s="6" t="s">
        <v>18</v>
      </c>
      <c r="T29" s="6" t="s">
        <v>19</v>
      </c>
      <c r="U29" s="6"/>
      <c r="V29" s="6"/>
      <c r="W29" s="6"/>
      <c r="Y29" s="5" t="s">
        <v>3</v>
      </c>
      <c r="Z29" s="6" t="s">
        <v>17</v>
      </c>
      <c r="AA29" s="6" t="s">
        <v>18</v>
      </c>
      <c r="AB29" s="6" t="s">
        <v>19</v>
      </c>
      <c r="AC29" s="6"/>
      <c r="AD29" s="6"/>
      <c r="AE29" s="6"/>
      <c r="AG29" s="5" t="s">
        <v>3</v>
      </c>
      <c r="AH29" s="6" t="s">
        <v>17</v>
      </c>
      <c r="AI29" s="6" t="s">
        <v>18</v>
      </c>
      <c r="AJ29" s="6" t="s">
        <v>19</v>
      </c>
      <c r="AK29" s="6"/>
      <c r="AL29" s="6"/>
      <c r="AM29" s="6"/>
      <c r="AO29" s="5" t="s">
        <v>3</v>
      </c>
      <c r="AP29" s="6" t="s">
        <v>17</v>
      </c>
      <c r="AQ29" s="6" t="s">
        <v>18</v>
      </c>
      <c r="AR29" s="6" t="s">
        <v>19</v>
      </c>
      <c r="AS29" s="6"/>
      <c r="AT29" s="6"/>
      <c r="AU29" s="6"/>
      <c r="AW29" s="5" t="s">
        <v>3</v>
      </c>
      <c r="AX29" s="6" t="s">
        <v>17</v>
      </c>
      <c r="AY29" s="6" t="s">
        <v>18</v>
      </c>
      <c r="AZ29" s="6" t="s">
        <v>19</v>
      </c>
      <c r="BA29" s="6"/>
      <c r="BB29" s="6"/>
      <c r="BC29" s="6"/>
      <c r="BD29" s="6"/>
      <c r="BE29" s="1" t="s">
        <v>16</v>
      </c>
      <c r="BF29" s="6"/>
      <c r="BG29" s="6"/>
      <c r="BH29" s="6"/>
      <c r="BI29" s="6"/>
      <c r="BJ29" s="6"/>
      <c r="BK29" s="6"/>
      <c r="BM29" s="1" t="s">
        <v>16</v>
      </c>
      <c r="BN29" s="6"/>
      <c r="BO29" s="6"/>
      <c r="BP29" s="6"/>
      <c r="BQ29" s="6"/>
      <c r="BR29" s="6"/>
      <c r="BS29" s="6"/>
    </row>
    <row r="30" spans="1:71" x14ac:dyDescent="0.3">
      <c r="A30" s="5" t="s">
        <v>36</v>
      </c>
      <c r="B30" s="6">
        <v>4</v>
      </c>
      <c r="C30" s="6">
        <v>2</v>
      </c>
      <c r="D30" s="7">
        <f>C30/B30</f>
        <v>0.5</v>
      </c>
      <c r="E30" s="6"/>
      <c r="F30" s="6"/>
      <c r="G30" s="6"/>
      <c r="I30" s="5" t="s">
        <v>36</v>
      </c>
      <c r="J30" s="6">
        <v>4</v>
      </c>
      <c r="K30" s="6">
        <v>3</v>
      </c>
      <c r="L30" s="7">
        <f>K30/J30</f>
        <v>0.75</v>
      </c>
      <c r="M30" s="6"/>
      <c r="N30" s="6"/>
      <c r="O30" s="6"/>
      <c r="Q30" s="5" t="s">
        <v>36</v>
      </c>
      <c r="R30" s="6">
        <v>4</v>
      </c>
      <c r="S30" s="6">
        <v>4</v>
      </c>
      <c r="T30" s="7">
        <f>S30/R30</f>
        <v>1</v>
      </c>
      <c r="U30" s="6"/>
      <c r="V30" s="6"/>
      <c r="W30" s="6"/>
      <c r="Y30" s="5" t="s">
        <v>36</v>
      </c>
      <c r="Z30" s="6">
        <v>3</v>
      </c>
      <c r="AA30" s="6">
        <v>3</v>
      </c>
      <c r="AB30" s="7">
        <f>AA30/Z30</f>
        <v>1</v>
      </c>
      <c r="AC30" s="6"/>
      <c r="AD30" s="6"/>
      <c r="AE30" s="6"/>
      <c r="AG30" s="5" t="s">
        <v>36</v>
      </c>
      <c r="AH30" s="6">
        <v>1</v>
      </c>
      <c r="AI30" s="6">
        <v>0</v>
      </c>
      <c r="AJ30" s="7">
        <f>AI30/AH30</f>
        <v>0</v>
      </c>
      <c r="AK30" s="6"/>
      <c r="AL30" s="6"/>
      <c r="AM30" s="6"/>
      <c r="AO30" s="5" t="s">
        <v>36</v>
      </c>
      <c r="AP30" s="6">
        <v>2</v>
      </c>
      <c r="AQ30" s="6">
        <v>0</v>
      </c>
      <c r="AR30" s="6">
        <f>AQ30/AP30</f>
        <v>0</v>
      </c>
      <c r="AS30" s="6"/>
      <c r="AT30" s="6"/>
      <c r="AU30" s="6"/>
      <c r="AW30" s="5" t="s">
        <v>55</v>
      </c>
      <c r="AX30" s="6">
        <v>4</v>
      </c>
      <c r="AY30" s="6">
        <v>1</v>
      </c>
      <c r="AZ30" s="7">
        <f>AY30/AX30</f>
        <v>0.25</v>
      </c>
      <c r="BA30" s="6"/>
      <c r="BB30" s="6"/>
      <c r="BC30" s="6"/>
      <c r="BD30" s="6"/>
      <c r="BE30" s="5" t="s">
        <v>3</v>
      </c>
      <c r="BF30" s="6" t="s">
        <v>17</v>
      </c>
      <c r="BG30" s="6" t="s">
        <v>18</v>
      </c>
      <c r="BH30" s="6" t="s">
        <v>19</v>
      </c>
      <c r="BI30" s="6"/>
      <c r="BJ30" s="6"/>
      <c r="BK30" s="6"/>
      <c r="BM30" s="5" t="s">
        <v>3</v>
      </c>
      <c r="BN30" s="6" t="s">
        <v>17</v>
      </c>
      <c r="BO30" s="6" t="s">
        <v>18</v>
      </c>
      <c r="BP30" s="6" t="s">
        <v>19</v>
      </c>
      <c r="BQ30" s="6"/>
      <c r="BR30" s="6"/>
      <c r="BS30" s="6"/>
    </row>
    <row r="31" spans="1:71" x14ac:dyDescent="0.3">
      <c r="B31" s="6"/>
      <c r="C31" s="6"/>
      <c r="D31" s="6"/>
      <c r="E31" s="6"/>
      <c r="F31" s="6"/>
      <c r="G31" s="6"/>
      <c r="J31" s="6"/>
      <c r="K31" s="6"/>
      <c r="L31" s="6"/>
      <c r="M31" s="6"/>
      <c r="N31" s="6"/>
      <c r="O31" s="6"/>
      <c r="R31" s="6"/>
      <c r="S31" s="6"/>
      <c r="T31" s="6"/>
      <c r="U31" s="6"/>
      <c r="V31" s="6"/>
      <c r="W31" s="6"/>
      <c r="Z31" s="6"/>
      <c r="AA31" s="6"/>
      <c r="AB31" s="6"/>
      <c r="AC31" s="6"/>
      <c r="AD31" s="6"/>
      <c r="AE31" s="6"/>
      <c r="AH31" s="6"/>
      <c r="AI31" s="6"/>
      <c r="AJ31" s="6"/>
      <c r="AK31" s="6"/>
      <c r="AL31" s="6"/>
      <c r="AM31" s="6"/>
      <c r="AP31" s="6"/>
      <c r="AQ31" s="6"/>
      <c r="AR31" s="6"/>
      <c r="AS31" s="6"/>
      <c r="AT31" s="6"/>
      <c r="AU31" s="6"/>
      <c r="AX31" s="6"/>
      <c r="AY31" s="6"/>
      <c r="AZ31" s="6"/>
      <c r="BA31" s="6"/>
      <c r="BB31" s="6"/>
      <c r="BC31" s="6"/>
      <c r="BD31" s="6"/>
      <c r="BE31" s="5" t="s">
        <v>37</v>
      </c>
      <c r="BF31" s="6">
        <v>6</v>
      </c>
      <c r="BG31" s="6">
        <v>4</v>
      </c>
      <c r="BH31" s="7">
        <f>BG31/BF31</f>
        <v>0.66666666666666663</v>
      </c>
      <c r="BI31" s="6"/>
      <c r="BJ31" s="6"/>
      <c r="BK31" s="6"/>
      <c r="BM31" s="5" t="s">
        <v>37</v>
      </c>
      <c r="BN31" s="6">
        <v>2</v>
      </c>
      <c r="BO31" s="6">
        <v>1</v>
      </c>
      <c r="BP31" s="7">
        <f>BO31/BN31</f>
        <v>0.5</v>
      </c>
      <c r="BQ31" s="6"/>
      <c r="BR31" s="6"/>
      <c r="BS31" s="6"/>
    </row>
    <row r="32" spans="1:71" x14ac:dyDescent="0.3">
      <c r="A32" s="1" t="s">
        <v>25</v>
      </c>
      <c r="B32" s="6"/>
      <c r="C32" s="6"/>
      <c r="D32" s="6"/>
      <c r="E32" s="6"/>
      <c r="F32" s="6"/>
      <c r="G32" s="6"/>
      <c r="I32" s="1" t="s">
        <v>25</v>
      </c>
      <c r="J32" s="6"/>
      <c r="K32" s="6"/>
      <c r="L32" s="6"/>
      <c r="M32" s="6"/>
      <c r="N32" s="6"/>
      <c r="O32" s="6"/>
      <c r="Q32" s="1" t="s">
        <v>25</v>
      </c>
      <c r="R32" s="6"/>
      <c r="S32" s="6"/>
      <c r="T32" s="6"/>
      <c r="U32" s="6"/>
      <c r="V32" s="6"/>
      <c r="W32" s="6"/>
      <c r="Y32" s="1" t="s">
        <v>25</v>
      </c>
      <c r="Z32" s="6"/>
      <c r="AA32" s="6"/>
      <c r="AB32" s="6"/>
      <c r="AC32" s="6"/>
      <c r="AD32" s="6"/>
      <c r="AE32" s="6"/>
      <c r="AG32" s="1" t="s">
        <v>25</v>
      </c>
      <c r="AH32" s="6"/>
      <c r="AI32" s="6"/>
      <c r="AJ32" s="6"/>
      <c r="AK32" s="6"/>
      <c r="AL32" s="6"/>
      <c r="AM32" s="6"/>
      <c r="AO32" s="1" t="s">
        <v>25</v>
      </c>
      <c r="AP32" s="6"/>
      <c r="AQ32" s="6"/>
      <c r="AR32" s="6"/>
      <c r="AS32" s="6"/>
      <c r="AT32" s="6"/>
      <c r="AU32" s="6"/>
      <c r="AW32" s="1" t="s">
        <v>25</v>
      </c>
      <c r="AX32" s="6"/>
      <c r="AY32" s="6"/>
      <c r="AZ32" s="6"/>
      <c r="BA32" s="6"/>
      <c r="BB32" s="6"/>
      <c r="BC32" s="6"/>
      <c r="BD32" s="6"/>
      <c r="BF32" s="6"/>
      <c r="BG32" s="6"/>
      <c r="BH32" s="6"/>
      <c r="BI32" s="6"/>
      <c r="BJ32" s="6"/>
      <c r="BK32" s="6"/>
      <c r="BN32" s="6"/>
      <c r="BO32" s="6"/>
      <c r="BP32" s="6"/>
      <c r="BQ32" s="6"/>
      <c r="BR32" s="6"/>
      <c r="BS32" s="6"/>
    </row>
    <row r="33" spans="1:72" x14ac:dyDescent="0.3">
      <c r="A33" s="5" t="s">
        <v>3</v>
      </c>
      <c r="B33" s="6" t="s">
        <v>9</v>
      </c>
      <c r="C33" s="6" t="s">
        <v>7</v>
      </c>
      <c r="D33" s="6" t="s">
        <v>26</v>
      </c>
      <c r="E33" s="6" t="s">
        <v>27</v>
      </c>
      <c r="F33" s="6" t="s">
        <v>67</v>
      </c>
      <c r="G33" s="6" t="s">
        <v>13</v>
      </c>
      <c r="I33" s="5" t="s">
        <v>3</v>
      </c>
      <c r="J33" s="6" t="s">
        <v>9</v>
      </c>
      <c r="K33" s="6" t="s">
        <v>7</v>
      </c>
      <c r="L33" s="6" t="s">
        <v>26</v>
      </c>
      <c r="M33" s="6" t="s">
        <v>27</v>
      </c>
      <c r="N33" s="6" t="s">
        <v>28</v>
      </c>
      <c r="O33" s="6" t="s">
        <v>13</v>
      </c>
      <c r="Q33" s="5" t="s">
        <v>3</v>
      </c>
      <c r="R33" s="6" t="s">
        <v>9</v>
      </c>
      <c r="S33" s="6" t="s">
        <v>7</v>
      </c>
      <c r="T33" s="6" t="s">
        <v>26</v>
      </c>
      <c r="U33" s="6" t="s">
        <v>27</v>
      </c>
      <c r="V33" s="6" t="s">
        <v>28</v>
      </c>
      <c r="W33" s="6" t="s">
        <v>13</v>
      </c>
      <c r="Y33" s="5" t="s">
        <v>3</v>
      </c>
      <c r="Z33" s="6" t="s">
        <v>9</v>
      </c>
      <c r="AA33" s="6" t="s">
        <v>7</v>
      </c>
      <c r="AB33" s="6" t="s">
        <v>26</v>
      </c>
      <c r="AC33" s="6" t="s">
        <v>27</v>
      </c>
      <c r="AD33" s="6" t="s">
        <v>28</v>
      </c>
      <c r="AE33" s="6" t="s">
        <v>67</v>
      </c>
      <c r="AG33" s="5" t="s">
        <v>3</v>
      </c>
      <c r="AH33" s="6" t="s">
        <v>9</v>
      </c>
      <c r="AI33" s="6" t="s">
        <v>7</v>
      </c>
      <c r="AJ33" s="6" t="s">
        <v>26</v>
      </c>
      <c r="AK33" s="6" t="s">
        <v>27</v>
      </c>
      <c r="AL33" s="6" t="s">
        <v>28</v>
      </c>
      <c r="AM33" s="6" t="s">
        <v>13</v>
      </c>
      <c r="AO33" s="5" t="s">
        <v>3</v>
      </c>
      <c r="AP33" s="6" t="s">
        <v>9</v>
      </c>
      <c r="AQ33" s="6" t="s">
        <v>7</v>
      </c>
      <c r="AR33" s="6" t="s">
        <v>26</v>
      </c>
      <c r="AS33" s="6" t="s">
        <v>27</v>
      </c>
      <c r="AT33" s="6" t="s">
        <v>28</v>
      </c>
      <c r="AU33" s="6" t="s">
        <v>13</v>
      </c>
      <c r="AW33" s="5" t="s">
        <v>3</v>
      </c>
      <c r="AX33" s="6" t="s">
        <v>9</v>
      </c>
      <c r="AY33" s="6" t="s">
        <v>7</v>
      </c>
      <c r="AZ33" s="6" t="s">
        <v>26</v>
      </c>
      <c r="BA33" s="6" t="s">
        <v>27</v>
      </c>
      <c r="BB33" s="6" t="s">
        <v>28</v>
      </c>
      <c r="BC33" s="6" t="s">
        <v>13</v>
      </c>
      <c r="BD33" s="6"/>
      <c r="BE33" s="1" t="s">
        <v>25</v>
      </c>
      <c r="BF33" s="6"/>
      <c r="BG33" s="6"/>
      <c r="BH33" s="6"/>
      <c r="BI33" s="6"/>
      <c r="BJ33" s="6"/>
      <c r="BK33" s="6"/>
      <c r="BM33" s="1" t="s">
        <v>25</v>
      </c>
      <c r="BN33" s="6"/>
      <c r="BO33" s="6"/>
      <c r="BP33" s="6"/>
      <c r="BQ33" s="6"/>
      <c r="BR33" s="6"/>
      <c r="BS33" s="6"/>
    </row>
    <row r="34" spans="1:72" x14ac:dyDescent="0.3">
      <c r="A34" s="5" t="s">
        <v>38</v>
      </c>
      <c r="B34" s="6">
        <v>1</v>
      </c>
      <c r="C34" s="6">
        <v>25</v>
      </c>
      <c r="D34" s="6"/>
      <c r="E34" s="6"/>
      <c r="F34" s="6"/>
      <c r="G34" s="6"/>
      <c r="I34" s="5" t="s">
        <v>55</v>
      </c>
      <c r="J34" s="6"/>
      <c r="K34" s="6"/>
      <c r="L34" s="6">
        <v>1</v>
      </c>
      <c r="M34" s="6"/>
      <c r="N34" s="6"/>
      <c r="O34" s="6"/>
      <c r="Q34" s="5" t="s">
        <v>64</v>
      </c>
      <c r="R34" s="6">
        <v>1</v>
      </c>
      <c r="S34" s="6">
        <v>0</v>
      </c>
      <c r="T34" s="6"/>
      <c r="U34" s="6"/>
      <c r="V34" s="6"/>
      <c r="W34" s="6"/>
      <c r="Y34" s="5" t="s">
        <v>31</v>
      </c>
      <c r="Z34" s="6"/>
      <c r="AA34" s="6"/>
      <c r="AB34" s="6"/>
      <c r="AC34" s="6"/>
      <c r="AD34" s="6"/>
      <c r="AE34" s="6">
        <v>1</v>
      </c>
      <c r="AG34" s="5" t="s">
        <v>35</v>
      </c>
      <c r="AH34" s="6">
        <v>1</v>
      </c>
      <c r="AI34" s="6">
        <v>2</v>
      </c>
      <c r="AJ34" s="6"/>
      <c r="AK34" s="6"/>
      <c r="AL34" s="6"/>
      <c r="AM34" s="6"/>
      <c r="AO34" s="5" t="s">
        <v>77</v>
      </c>
      <c r="AP34" s="6">
        <v>1</v>
      </c>
      <c r="AQ34" s="6">
        <v>10</v>
      </c>
      <c r="AR34" s="6"/>
      <c r="AS34" s="6"/>
      <c r="AT34" s="6"/>
      <c r="AU34" s="6"/>
      <c r="AW34" s="5" t="s">
        <v>77</v>
      </c>
      <c r="AX34" s="6"/>
      <c r="AY34" s="6"/>
      <c r="AZ34" s="6">
        <v>3</v>
      </c>
      <c r="BA34" s="6"/>
      <c r="BB34" s="6"/>
      <c r="BC34" s="6"/>
      <c r="BD34" s="6"/>
      <c r="BE34" s="5" t="s">
        <v>3</v>
      </c>
      <c r="BF34" s="6" t="s">
        <v>9</v>
      </c>
      <c r="BG34" s="6" t="s">
        <v>7</v>
      </c>
      <c r="BH34" s="6" t="s">
        <v>26</v>
      </c>
      <c r="BI34" s="6" t="s">
        <v>27</v>
      </c>
      <c r="BJ34" s="6" t="s">
        <v>28</v>
      </c>
      <c r="BK34" s="6" t="s">
        <v>13</v>
      </c>
      <c r="BM34" s="5" t="s">
        <v>3</v>
      </c>
      <c r="BN34" s="6" t="s">
        <v>9</v>
      </c>
      <c r="BO34" s="6" t="s">
        <v>7</v>
      </c>
      <c r="BP34" s="6" t="s">
        <v>26</v>
      </c>
      <c r="BQ34" s="6" t="s">
        <v>27</v>
      </c>
      <c r="BR34" s="6" t="s">
        <v>28</v>
      </c>
      <c r="BS34" s="6" t="s">
        <v>13</v>
      </c>
      <c r="BT34" s="5" t="s">
        <v>67</v>
      </c>
    </row>
    <row r="35" spans="1:72" x14ac:dyDescent="0.3">
      <c r="A35" s="5" t="s">
        <v>31</v>
      </c>
      <c r="B35" s="6">
        <v>1</v>
      </c>
      <c r="C35" s="6">
        <v>9</v>
      </c>
      <c r="D35" s="6"/>
      <c r="E35" s="6"/>
      <c r="F35" s="6"/>
      <c r="G35" s="6"/>
      <c r="I35" s="5" t="s">
        <v>56</v>
      </c>
      <c r="J35" s="6"/>
      <c r="K35" s="6"/>
      <c r="L35" s="6">
        <v>1</v>
      </c>
      <c r="M35" s="6"/>
      <c r="N35" s="6"/>
      <c r="O35" s="6"/>
      <c r="Q35" s="5" t="s">
        <v>55</v>
      </c>
      <c r="R35" s="6"/>
      <c r="S35" s="6"/>
      <c r="T35" s="6"/>
      <c r="U35" s="6">
        <v>1</v>
      </c>
      <c r="V35" s="6"/>
      <c r="W35" s="6"/>
      <c r="Y35" s="5" t="s">
        <v>55</v>
      </c>
      <c r="Z35" s="6"/>
      <c r="AA35" s="6"/>
      <c r="AB35" s="6"/>
      <c r="AC35" s="6"/>
      <c r="AD35" s="6"/>
      <c r="AE35" s="6">
        <v>1</v>
      </c>
      <c r="AO35" s="5" t="s">
        <v>34</v>
      </c>
      <c r="AP35" s="6">
        <v>1</v>
      </c>
      <c r="AQ35" s="6">
        <v>15</v>
      </c>
      <c r="AR35" s="6"/>
      <c r="AS35" s="6"/>
      <c r="AT35" s="6"/>
      <c r="AU35" s="6"/>
      <c r="AW35" s="5" t="s">
        <v>83</v>
      </c>
      <c r="AX35" s="6"/>
      <c r="AY35" s="6"/>
      <c r="AZ35" s="6">
        <v>1</v>
      </c>
      <c r="BA35" s="6"/>
      <c r="BB35" s="6"/>
      <c r="BC35" s="6"/>
      <c r="BD35" s="6"/>
      <c r="BE35" s="5" t="s">
        <v>31</v>
      </c>
      <c r="BF35" s="6">
        <v>1</v>
      </c>
      <c r="BG35" s="6">
        <v>60</v>
      </c>
      <c r="BH35" s="6"/>
      <c r="BI35" s="6"/>
      <c r="BJ35" s="6"/>
      <c r="BK35" s="6">
        <v>1</v>
      </c>
      <c r="BM35" s="5" t="s">
        <v>34</v>
      </c>
      <c r="BN35" s="6">
        <v>1</v>
      </c>
      <c r="BO35" s="6">
        <v>13</v>
      </c>
      <c r="BP35" s="6"/>
      <c r="BQ35" s="6"/>
      <c r="BR35" s="6"/>
      <c r="BS35" s="6"/>
    </row>
    <row r="36" spans="1:72" x14ac:dyDescent="0.3">
      <c r="A36" s="5" t="s">
        <v>55</v>
      </c>
      <c r="F36" s="6">
        <v>1</v>
      </c>
      <c r="AO36" s="5" t="s">
        <v>55</v>
      </c>
      <c r="AP36" s="6"/>
      <c r="AQ36" s="6"/>
      <c r="AR36" s="6">
        <v>2</v>
      </c>
      <c r="AS36" s="6"/>
      <c r="AT36" s="6"/>
      <c r="AU36" s="6"/>
      <c r="AX36" s="6"/>
      <c r="AY36" s="6"/>
      <c r="AZ36" s="6"/>
      <c r="BA36" s="6"/>
      <c r="BB36" s="6"/>
      <c r="BC36" s="6"/>
      <c r="BD36" s="6"/>
      <c r="BE36" s="5" t="s">
        <v>34</v>
      </c>
      <c r="BF36" s="6">
        <v>2</v>
      </c>
      <c r="BG36" s="6">
        <v>0</v>
      </c>
      <c r="BH36" s="6"/>
      <c r="BI36" s="6"/>
      <c r="BJ36" s="6"/>
      <c r="BK36" s="6"/>
      <c r="BM36" s="5" t="s">
        <v>35</v>
      </c>
      <c r="BN36" s="6">
        <v>1</v>
      </c>
      <c r="BO36" s="6">
        <v>15</v>
      </c>
      <c r="BP36" s="6">
        <v>1</v>
      </c>
      <c r="BQ36" s="6"/>
      <c r="BR36" s="6"/>
      <c r="BS36" s="6"/>
    </row>
    <row r="37" spans="1:72" x14ac:dyDescent="0.3">
      <c r="AO37" s="5" t="s">
        <v>78</v>
      </c>
      <c r="AP37" s="6"/>
      <c r="AQ37" s="6"/>
      <c r="AR37" s="6">
        <v>1</v>
      </c>
      <c r="AS37" s="6"/>
      <c r="AT37" s="6"/>
      <c r="AU37" s="6"/>
      <c r="AX37" s="6"/>
      <c r="AY37" s="6"/>
      <c r="AZ37" s="6"/>
      <c r="BA37" s="6"/>
      <c r="BB37" s="6"/>
      <c r="BC37" s="6"/>
      <c r="BD37" s="6"/>
      <c r="BE37" s="5" t="s">
        <v>30</v>
      </c>
      <c r="BF37" s="6">
        <v>1</v>
      </c>
      <c r="BG37" s="6">
        <v>17</v>
      </c>
      <c r="BH37" s="6"/>
      <c r="BI37" s="6"/>
      <c r="BJ37" s="6"/>
      <c r="BK37" s="6"/>
      <c r="BM37" s="5" t="s">
        <v>32</v>
      </c>
      <c r="BN37" s="6">
        <v>1</v>
      </c>
      <c r="BO37" s="6">
        <v>10</v>
      </c>
      <c r="BP37" s="6"/>
      <c r="BQ37" s="6"/>
      <c r="BR37" s="6"/>
      <c r="BS37" s="6"/>
    </row>
    <row r="38" spans="1:72" ht="16.2" x14ac:dyDescent="0.35">
      <c r="A38" s="20" t="s">
        <v>21</v>
      </c>
      <c r="B38" s="21"/>
      <c r="C38" s="21"/>
      <c r="D38" s="21"/>
      <c r="E38" s="21"/>
      <c r="F38" s="21"/>
      <c r="G38" s="21"/>
      <c r="H38" s="21"/>
      <c r="J38" s="20" t="s">
        <v>22</v>
      </c>
      <c r="K38" s="21"/>
      <c r="L38" s="21"/>
      <c r="M38" s="21"/>
      <c r="N38" s="21"/>
      <c r="AX38" s="6"/>
      <c r="AY38" s="6"/>
      <c r="AZ38" s="6"/>
      <c r="BA38" s="6"/>
      <c r="BB38" s="6"/>
      <c r="BC38" s="6"/>
      <c r="BD38" s="6"/>
      <c r="BE38" s="5" t="s">
        <v>35</v>
      </c>
      <c r="BF38" s="6"/>
      <c r="BG38" s="6"/>
      <c r="BH38" s="6">
        <v>2</v>
      </c>
      <c r="BI38" s="6"/>
      <c r="BJ38" s="6">
        <v>1</v>
      </c>
      <c r="BK38" s="6"/>
      <c r="BM38" s="5" t="s">
        <v>33</v>
      </c>
      <c r="BN38" s="6">
        <v>1</v>
      </c>
      <c r="BO38" s="6">
        <v>0</v>
      </c>
      <c r="BP38" s="6"/>
      <c r="BQ38" s="6"/>
      <c r="BR38" s="6"/>
      <c r="BS38" s="6"/>
    </row>
    <row r="39" spans="1:72" x14ac:dyDescent="0.3">
      <c r="B39" s="6"/>
      <c r="C39" s="6"/>
      <c r="D39" s="6"/>
      <c r="E39" s="6"/>
      <c r="F39" s="6"/>
      <c r="G39" s="6"/>
      <c r="AX39" s="6"/>
      <c r="AY39" s="6"/>
      <c r="AZ39" s="6"/>
      <c r="BA39" s="6"/>
      <c r="BB39" s="6"/>
      <c r="BC39" s="6"/>
      <c r="BD39" s="6"/>
      <c r="BE39" s="5" t="s">
        <v>32</v>
      </c>
      <c r="BF39" s="6"/>
      <c r="BG39" s="6"/>
      <c r="BH39" s="6"/>
      <c r="BI39" s="6">
        <v>1</v>
      </c>
      <c r="BJ39" s="6"/>
      <c r="BK39" s="6"/>
      <c r="BM39" s="5" t="s">
        <v>77</v>
      </c>
      <c r="BN39" s="6"/>
      <c r="BO39" s="6"/>
      <c r="BP39" s="6"/>
      <c r="BQ39" s="6">
        <v>1</v>
      </c>
      <c r="BR39" s="6"/>
      <c r="BS39" s="6"/>
    </row>
    <row r="40" spans="1:72" x14ac:dyDescent="0.3">
      <c r="A40" s="10" t="s">
        <v>2</v>
      </c>
      <c r="B40" s="6"/>
      <c r="C40" s="6"/>
      <c r="D40" s="6"/>
      <c r="E40" s="6"/>
      <c r="F40" s="6"/>
      <c r="G40" s="6"/>
      <c r="J40" s="1" t="s">
        <v>90</v>
      </c>
      <c r="K40" s="1"/>
      <c r="L40" s="1"/>
      <c r="M40" s="1"/>
      <c r="N40" s="1"/>
      <c r="AX40" s="6"/>
      <c r="AY40" s="6"/>
      <c r="AZ40" s="6"/>
      <c r="BA40" s="6"/>
      <c r="BB40" s="6"/>
      <c r="BC40" s="6"/>
      <c r="BD40" s="6"/>
      <c r="BE40" s="5" t="s">
        <v>38</v>
      </c>
      <c r="BF40" s="6"/>
      <c r="BG40" s="6"/>
      <c r="BH40" s="6"/>
      <c r="BI40" s="6">
        <v>1</v>
      </c>
      <c r="BJ40" s="6"/>
      <c r="BK40" s="6"/>
      <c r="BM40" s="5" t="s">
        <v>30</v>
      </c>
      <c r="BN40" s="6"/>
      <c r="BO40" s="6"/>
      <c r="BP40" s="6"/>
      <c r="BQ40" s="6"/>
      <c r="BR40" s="6"/>
      <c r="BS40" s="6"/>
      <c r="BT40" s="5">
        <v>1</v>
      </c>
    </row>
    <row r="41" spans="1:72" x14ac:dyDescent="0.3">
      <c r="A41" s="10" t="s">
        <v>3</v>
      </c>
      <c r="B41" s="10" t="s">
        <v>4</v>
      </c>
      <c r="C41" s="10" t="s">
        <v>5</v>
      </c>
      <c r="D41" s="10" t="s">
        <v>6</v>
      </c>
      <c r="E41" s="10" t="s">
        <v>7</v>
      </c>
      <c r="F41" s="10" t="s">
        <v>8</v>
      </c>
      <c r="G41" s="10" t="s">
        <v>9</v>
      </c>
      <c r="H41" s="10" t="s">
        <v>61</v>
      </c>
      <c r="J41" s="1" t="s">
        <v>87</v>
      </c>
      <c r="K41" s="1"/>
      <c r="L41" s="1"/>
      <c r="M41" s="1"/>
      <c r="N41" s="1"/>
    </row>
    <row r="42" spans="1:72" x14ac:dyDescent="0.3">
      <c r="A42" s="5" t="s">
        <v>30</v>
      </c>
      <c r="B42" s="6">
        <f>B9+J9+R9+Z9+AH9+AP9+AX9+BF9+BN9</f>
        <v>155</v>
      </c>
      <c r="C42" s="6">
        <f>C9+K9+S9+AA9+AI9+AQ9+AY9+BG9+BO9</f>
        <v>90</v>
      </c>
      <c r="D42" s="7">
        <f>C42/B42</f>
        <v>0.58064516129032262</v>
      </c>
      <c r="E42" s="6">
        <f>E9+M9+U9+AC9+AK9+AS9+BA9+BI9+BQ9</f>
        <v>1333</v>
      </c>
      <c r="F42" s="6">
        <f>F9+N9+V9+AD9+AT9+BB9+BJ9+BR9</f>
        <v>16</v>
      </c>
      <c r="G42" s="6">
        <f>G9+O9+AE9+AM9+AU9+BC9+BK9+BS9</f>
        <v>12</v>
      </c>
      <c r="H42" s="6">
        <v>88.5</v>
      </c>
      <c r="J42" s="1" t="s">
        <v>91</v>
      </c>
      <c r="K42" s="1"/>
      <c r="L42" s="1"/>
      <c r="M42" s="1"/>
      <c r="N42" s="1"/>
    </row>
    <row r="43" spans="1:72" x14ac:dyDescent="0.3">
      <c r="A43" s="5" t="s">
        <v>34</v>
      </c>
      <c r="B43" s="6">
        <v>2</v>
      </c>
      <c r="C43" s="6">
        <v>1</v>
      </c>
      <c r="D43" s="7">
        <f>C43/B43</f>
        <v>0.5</v>
      </c>
      <c r="E43" s="6">
        <v>7</v>
      </c>
      <c r="F43" s="6">
        <v>0</v>
      </c>
      <c r="G43" s="6">
        <v>0</v>
      </c>
      <c r="H43" s="6" t="s">
        <v>48</v>
      </c>
      <c r="J43" s="1" t="s">
        <v>92</v>
      </c>
      <c r="K43" s="1"/>
      <c r="L43" s="1"/>
      <c r="M43" s="1"/>
      <c r="N43" s="1"/>
    </row>
    <row r="44" spans="1:72" x14ac:dyDescent="0.3">
      <c r="G44" s="6"/>
      <c r="J44" s="1" t="s">
        <v>93</v>
      </c>
      <c r="K44" s="1"/>
      <c r="L44" s="1"/>
      <c r="M44" s="1" t="s">
        <v>94</v>
      </c>
      <c r="N44" s="1" t="s">
        <v>95</v>
      </c>
    </row>
    <row r="45" spans="1:72" x14ac:dyDescent="0.3">
      <c r="A45" s="10" t="s">
        <v>10</v>
      </c>
      <c r="B45" s="6"/>
      <c r="C45" s="6"/>
      <c r="D45" s="6"/>
      <c r="E45" s="6"/>
      <c r="F45" s="6"/>
      <c r="G45" s="6"/>
      <c r="J45" s="1" t="s">
        <v>96</v>
      </c>
      <c r="K45" s="1"/>
      <c r="L45" s="1"/>
      <c r="M45" s="1" t="s">
        <v>97</v>
      </c>
      <c r="N45" s="1" t="s">
        <v>98</v>
      </c>
    </row>
    <row r="46" spans="1:72" x14ac:dyDescent="0.3">
      <c r="A46" s="10" t="s">
        <v>3</v>
      </c>
      <c r="B46" s="10" t="s">
        <v>4</v>
      </c>
      <c r="C46" s="10" t="s">
        <v>7</v>
      </c>
      <c r="D46" s="10" t="s">
        <v>11</v>
      </c>
      <c r="E46" s="10" t="s">
        <v>12</v>
      </c>
      <c r="F46" s="10" t="s">
        <v>13</v>
      </c>
      <c r="G46" s="6"/>
      <c r="J46" s="1" t="s">
        <v>99</v>
      </c>
      <c r="K46" s="1"/>
      <c r="L46" s="1"/>
      <c r="M46" s="1"/>
      <c r="N46" s="1"/>
    </row>
    <row r="47" spans="1:72" x14ac:dyDescent="0.3">
      <c r="A47" s="5" t="s">
        <v>30</v>
      </c>
      <c r="B47" s="6">
        <f>B14+J14+R13+Z13+AH13+AP14+AX14+BF15+BN17</f>
        <v>46</v>
      </c>
      <c r="C47" s="6">
        <f>C14+K14+S13+AA13+AI13+AQ14+AY14+BG15+BO17</f>
        <v>438</v>
      </c>
      <c r="D47" s="8">
        <f>C47/B47</f>
        <v>9.5217391304347831</v>
      </c>
      <c r="E47" s="6">
        <v>71</v>
      </c>
      <c r="F47" s="6">
        <f>F14+V13+AD13+AL13+AT14</f>
        <v>8</v>
      </c>
      <c r="G47" s="6"/>
      <c r="J47" s="1" t="s">
        <v>100</v>
      </c>
      <c r="K47" s="1"/>
      <c r="L47" s="1"/>
      <c r="M47" s="1"/>
      <c r="N47" s="1"/>
    </row>
    <row r="48" spans="1:72" x14ac:dyDescent="0.3">
      <c r="A48" s="5" t="s">
        <v>31</v>
      </c>
      <c r="B48" s="6">
        <f>B13+R14+Z14+AH14+AP13+AX13+BF13+BN14</f>
        <v>61</v>
      </c>
      <c r="C48" s="6">
        <f>C13+S14+AA14+AI14+AQ13+AY13+BG13+BO14</f>
        <v>380</v>
      </c>
      <c r="D48" s="8">
        <f>C48/B48</f>
        <v>6.2295081967213113</v>
      </c>
      <c r="E48" s="6">
        <v>36</v>
      </c>
      <c r="F48" s="6">
        <f>F13+BJ13</f>
        <v>3</v>
      </c>
      <c r="G48" s="6"/>
      <c r="J48" s="1" t="s">
        <v>101</v>
      </c>
      <c r="K48" s="1"/>
      <c r="L48" s="1"/>
      <c r="M48" s="1"/>
      <c r="N48" s="1"/>
    </row>
    <row r="49" spans="1:7" x14ac:dyDescent="0.3">
      <c r="A49" s="5" t="s">
        <v>34</v>
      </c>
      <c r="B49" s="6">
        <f>B17+J13+R15+Z15+AP15+AX15+BF14+BN15</f>
        <v>33</v>
      </c>
      <c r="C49" s="6">
        <f>C17+K13+S15+AA15+AQ15+AY15+BG14+BO15</f>
        <v>278</v>
      </c>
      <c r="D49" s="8">
        <f>C49/B49</f>
        <v>8.4242424242424239</v>
      </c>
      <c r="E49" s="6">
        <v>67</v>
      </c>
      <c r="F49" s="6">
        <f>F17+BJ14+BR15</f>
        <v>2</v>
      </c>
      <c r="G49" s="6"/>
    </row>
    <row r="50" spans="1:7" x14ac:dyDescent="0.3">
      <c r="A50" s="5" t="s">
        <v>66</v>
      </c>
      <c r="B50" s="6">
        <f>Z16+AP16+AX16+BF16+BN16</f>
        <v>8</v>
      </c>
      <c r="C50" s="6">
        <f>AA16+AQ16+AY16+BG16+BO16</f>
        <v>13</v>
      </c>
      <c r="D50" s="8">
        <f>C50/B50</f>
        <v>1.625</v>
      </c>
      <c r="E50" s="6">
        <v>3</v>
      </c>
      <c r="F50" s="6">
        <v>0</v>
      </c>
      <c r="G50" s="6"/>
    </row>
    <row r="51" spans="1:7" x14ac:dyDescent="0.3">
      <c r="A51" s="5" t="s">
        <v>32</v>
      </c>
      <c r="B51" s="6">
        <f>B15+BF17+BN18</f>
        <v>6</v>
      </c>
      <c r="C51" s="6">
        <f>C15+BG17+BO18</f>
        <v>9</v>
      </c>
      <c r="D51" s="8">
        <f t="shared" ref="D51" si="18">C51/B51</f>
        <v>1.5</v>
      </c>
      <c r="E51" s="6">
        <v>15</v>
      </c>
      <c r="F51" s="6">
        <f>F15</f>
        <v>0</v>
      </c>
      <c r="G51" s="6"/>
    </row>
    <row r="52" spans="1:7" x14ac:dyDescent="0.3">
      <c r="A52" s="5" t="s">
        <v>54</v>
      </c>
      <c r="B52" s="6">
        <f>J16</f>
        <v>1</v>
      </c>
      <c r="C52" s="6">
        <f>K16</f>
        <v>3</v>
      </c>
      <c r="D52" s="8">
        <f>C52/B52</f>
        <v>3</v>
      </c>
      <c r="E52" s="6">
        <v>3</v>
      </c>
      <c r="F52" s="6">
        <v>0</v>
      </c>
    </row>
    <row r="53" spans="1:7" x14ac:dyDescent="0.3">
      <c r="A53" s="5" t="s">
        <v>33</v>
      </c>
      <c r="B53" s="6">
        <f>B16+J15</f>
        <v>4</v>
      </c>
      <c r="C53" s="6">
        <f>C16+K15</f>
        <v>2</v>
      </c>
      <c r="D53" s="8">
        <f>C53/B53</f>
        <v>0.5</v>
      </c>
      <c r="E53" s="6">
        <v>9</v>
      </c>
      <c r="F53" s="6">
        <f>F16</f>
        <v>0</v>
      </c>
      <c r="G53" s="6"/>
    </row>
    <row r="55" spans="1:7" x14ac:dyDescent="0.3">
      <c r="A55" s="10" t="s">
        <v>14</v>
      </c>
      <c r="B55" s="6"/>
      <c r="C55" s="6"/>
      <c r="D55" s="6"/>
      <c r="E55" s="6"/>
      <c r="F55" s="6"/>
      <c r="G55" s="6"/>
    </row>
    <row r="56" spans="1:7" x14ac:dyDescent="0.3">
      <c r="A56" s="10" t="s">
        <v>3</v>
      </c>
      <c r="B56" s="10" t="s">
        <v>15</v>
      </c>
      <c r="C56" s="10" t="s">
        <v>7</v>
      </c>
      <c r="D56" s="10" t="s">
        <v>11</v>
      </c>
      <c r="E56" s="10" t="s">
        <v>12</v>
      </c>
      <c r="F56" s="10" t="s">
        <v>13</v>
      </c>
      <c r="G56" s="6"/>
    </row>
    <row r="57" spans="1:7" x14ac:dyDescent="0.3">
      <c r="A57" s="5" t="s">
        <v>35</v>
      </c>
      <c r="B57" s="6">
        <f>B21+J21+R21+Z21+AH21+AP21+AX22+BF21+BN22</f>
        <v>31</v>
      </c>
      <c r="C57" s="6">
        <f>C21+K21+S21+AA21+AI21+AQ21+AY22+BG21+BO22</f>
        <v>714</v>
      </c>
      <c r="D57" s="8">
        <f t="shared" ref="D57" si="19">C57/B57</f>
        <v>23.032258064516128</v>
      </c>
      <c r="E57" s="6">
        <v>54</v>
      </c>
      <c r="F57" s="6">
        <f>F21+N21+V21+AD21+BB22+BJ21+BR22</f>
        <v>9</v>
      </c>
    </row>
    <row r="58" spans="1:7" x14ac:dyDescent="0.3">
      <c r="A58" s="5" t="s">
        <v>31</v>
      </c>
      <c r="B58" s="6">
        <f>B25+Z23+AH23+AP23+AX21+BF24+BN23</f>
        <v>16</v>
      </c>
      <c r="C58" s="6">
        <f>C25+AA23+AI23+AQ23+AY21+BG24+BO23</f>
        <v>181</v>
      </c>
      <c r="D58" s="8">
        <f>C58/B58</f>
        <v>11.3125</v>
      </c>
      <c r="E58" s="6">
        <v>34</v>
      </c>
      <c r="F58" s="6">
        <f>F25+AD23+BB21</f>
        <v>4</v>
      </c>
      <c r="G58" s="6"/>
    </row>
    <row r="59" spans="1:7" x14ac:dyDescent="0.3">
      <c r="A59" s="5" t="s">
        <v>32</v>
      </c>
      <c r="B59" s="6">
        <f>B23+R24+Z22+AH24+AX23+BF22</f>
        <v>16</v>
      </c>
      <c r="C59" s="6">
        <f>C23+S24+AA22+AI24+AY23+BG22</f>
        <v>174</v>
      </c>
      <c r="D59" s="8">
        <f>C59/B59</f>
        <v>10.875</v>
      </c>
      <c r="E59" s="6">
        <v>42</v>
      </c>
      <c r="F59" s="6">
        <f>F23</f>
        <v>0</v>
      </c>
    </row>
    <row r="60" spans="1:7" x14ac:dyDescent="0.3">
      <c r="A60" s="5" t="s">
        <v>37</v>
      </c>
      <c r="B60" s="6">
        <f>B26+AH22+AP22+BF23+BN24</f>
        <v>11</v>
      </c>
      <c r="C60" s="6">
        <f>C26+AI22+AQ22+BG23</f>
        <v>105</v>
      </c>
      <c r="D60" s="8">
        <f t="shared" ref="D60" si="20">C60/B60</f>
        <v>9.545454545454545</v>
      </c>
      <c r="E60" s="6">
        <v>30</v>
      </c>
      <c r="F60" s="6">
        <f>AT22+BJ23</f>
        <v>2</v>
      </c>
    </row>
    <row r="61" spans="1:7" x14ac:dyDescent="0.3">
      <c r="A61" s="5" t="s">
        <v>34</v>
      </c>
      <c r="B61" s="6">
        <f>J22+R22+Z24</f>
        <v>5</v>
      </c>
      <c r="C61" s="6">
        <f>K22+S22+AA24</f>
        <v>57</v>
      </c>
      <c r="D61" s="8">
        <f>C61/B61</f>
        <v>11.4</v>
      </c>
      <c r="E61" s="6">
        <v>17</v>
      </c>
      <c r="F61" s="6">
        <v>0</v>
      </c>
      <c r="G61" s="6"/>
    </row>
    <row r="62" spans="1:7" x14ac:dyDescent="0.3">
      <c r="A62" s="5" t="s">
        <v>36</v>
      </c>
      <c r="B62" s="6">
        <f>B24+J24</f>
        <v>2</v>
      </c>
      <c r="C62" s="6">
        <f>C24+K24</f>
        <v>83</v>
      </c>
      <c r="D62" s="8">
        <f>C62/B62</f>
        <v>41.5</v>
      </c>
      <c r="E62" s="6">
        <v>45</v>
      </c>
      <c r="F62" s="6">
        <f>F24+N24</f>
        <v>1</v>
      </c>
      <c r="G62" s="6"/>
    </row>
    <row r="63" spans="1:7" x14ac:dyDescent="0.3">
      <c r="A63" s="5" t="s">
        <v>33</v>
      </c>
      <c r="B63" s="6">
        <f>B22+J23+R23+Z25</f>
        <v>7</v>
      </c>
      <c r="C63" s="6">
        <f>C22+K23+S23+AA25</f>
        <v>23</v>
      </c>
      <c r="D63" s="8">
        <f>C63/B63</f>
        <v>3.2857142857142856</v>
      </c>
      <c r="E63" s="6">
        <v>8</v>
      </c>
      <c r="F63" s="6">
        <f>F22</f>
        <v>0</v>
      </c>
      <c r="G63" s="6"/>
    </row>
    <row r="64" spans="1:7" x14ac:dyDescent="0.3">
      <c r="A64" s="5" t="s">
        <v>38</v>
      </c>
      <c r="B64" s="6">
        <v>1</v>
      </c>
      <c r="C64" s="6">
        <v>21</v>
      </c>
      <c r="D64" s="8">
        <f t="shared" ref="D61:D66" si="21">C64/B64</f>
        <v>21</v>
      </c>
      <c r="E64" s="6">
        <v>21</v>
      </c>
      <c r="F64" s="6">
        <v>0</v>
      </c>
      <c r="G64" s="6"/>
    </row>
    <row r="65" spans="1:8" x14ac:dyDescent="0.3">
      <c r="A65" s="5" t="s">
        <v>64</v>
      </c>
      <c r="B65" s="6">
        <v>1</v>
      </c>
      <c r="C65" s="6">
        <v>6</v>
      </c>
      <c r="D65" s="8">
        <f t="shared" si="21"/>
        <v>6</v>
      </c>
      <c r="E65" s="6">
        <v>6</v>
      </c>
      <c r="F65" s="6">
        <v>0</v>
      </c>
    </row>
    <row r="66" spans="1:8" x14ac:dyDescent="0.3">
      <c r="A66" s="5" t="s">
        <v>66</v>
      </c>
      <c r="B66" s="6">
        <v>1</v>
      </c>
      <c r="C66" s="6">
        <v>-3</v>
      </c>
      <c r="D66" s="8">
        <f t="shared" si="21"/>
        <v>-3</v>
      </c>
      <c r="E66" s="6">
        <v>-3</v>
      </c>
      <c r="F66" s="6">
        <v>0</v>
      </c>
    </row>
    <row r="68" spans="1:8" x14ac:dyDescent="0.3">
      <c r="A68" s="10" t="s">
        <v>16</v>
      </c>
      <c r="B68" s="6"/>
      <c r="C68" s="6"/>
      <c r="D68" s="6"/>
      <c r="E68" s="6"/>
      <c r="F68" s="6"/>
      <c r="G68" s="6"/>
    </row>
    <row r="69" spans="1:8" x14ac:dyDescent="0.3">
      <c r="A69" s="10" t="s">
        <v>3</v>
      </c>
      <c r="B69" s="10" t="s">
        <v>17</v>
      </c>
      <c r="C69" s="10" t="s">
        <v>18</v>
      </c>
      <c r="D69" s="10" t="s">
        <v>19</v>
      </c>
      <c r="E69" s="6"/>
      <c r="F69" s="6"/>
      <c r="G69" s="6"/>
    </row>
    <row r="70" spans="1:8" x14ac:dyDescent="0.3">
      <c r="A70" s="5" t="s">
        <v>36</v>
      </c>
      <c r="B70" s="6">
        <f>B30+J30+R30+Z30+AH30+AP30</f>
        <v>18</v>
      </c>
      <c r="C70" s="6">
        <f>C30+K30+S30+AA30</f>
        <v>12</v>
      </c>
      <c r="D70" s="7">
        <f>C70/B70</f>
        <v>0.66666666666666663</v>
      </c>
      <c r="E70" s="6"/>
      <c r="F70" s="6"/>
      <c r="G70" s="6"/>
    </row>
    <row r="71" spans="1:8" x14ac:dyDescent="0.3">
      <c r="A71" s="5" t="s">
        <v>37</v>
      </c>
      <c r="B71" s="18">
        <v>8</v>
      </c>
      <c r="C71" s="18">
        <v>5</v>
      </c>
      <c r="D71" s="7">
        <f>C71/B71</f>
        <v>0.625</v>
      </c>
      <c r="E71" s="6"/>
      <c r="F71" s="6"/>
      <c r="G71" s="6"/>
    </row>
    <row r="72" spans="1:8" x14ac:dyDescent="0.3">
      <c r="A72" s="5" t="s">
        <v>55</v>
      </c>
      <c r="B72" s="6">
        <v>4</v>
      </c>
      <c r="C72" s="6">
        <v>1</v>
      </c>
      <c r="D72" s="7">
        <f>C72/B72</f>
        <v>0.25</v>
      </c>
    </row>
    <row r="74" spans="1:8" x14ac:dyDescent="0.3">
      <c r="A74" s="10" t="s">
        <v>25</v>
      </c>
      <c r="B74" s="6"/>
      <c r="C74" s="6"/>
      <c r="D74" s="6"/>
      <c r="E74" s="6"/>
      <c r="F74" s="6"/>
      <c r="G74" s="6"/>
    </row>
    <row r="75" spans="1:8" x14ac:dyDescent="0.3">
      <c r="A75" s="10" t="s">
        <v>3</v>
      </c>
      <c r="B75" s="13" t="s">
        <v>9</v>
      </c>
      <c r="C75" s="13" t="s">
        <v>7</v>
      </c>
      <c r="D75" s="13" t="s">
        <v>26</v>
      </c>
      <c r="E75" s="13" t="s">
        <v>27</v>
      </c>
      <c r="F75" s="13" t="s">
        <v>28</v>
      </c>
      <c r="G75" s="13" t="s">
        <v>13</v>
      </c>
      <c r="H75" s="13" t="s">
        <v>67</v>
      </c>
    </row>
    <row r="76" spans="1:8" x14ac:dyDescent="0.3">
      <c r="A76" s="5" t="s">
        <v>38</v>
      </c>
      <c r="B76" s="6">
        <f>B34</f>
        <v>1</v>
      </c>
      <c r="C76" s="6">
        <f>C34</f>
        <v>25</v>
      </c>
      <c r="D76" s="6"/>
      <c r="E76" s="6">
        <v>1</v>
      </c>
      <c r="F76" s="6"/>
      <c r="G76" s="6"/>
      <c r="H76" s="6"/>
    </row>
    <row r="77" spans="1:8" x14ac:dyDescent="0.3">
      <c r="A77" s="5" t="s">
        <v>31</v>
      </c>
      <c r="B77" s="6">
        <v>2</v>
      </c>
      <c r="C77" s="6">
        <v>69</v>
      </c>
      <c r="D77" s="6"/>
      <c r="E77" s="6"/>
      <c r="F77" s="6"/>
      <c r="G77" s="6">
        <v>1</v>
      </c>
      <c r="H77" s="6">
        <v>1</v>
      </c>
    </row>
    <row r="78" spans="1:8" x14ac:dyDescent="0.3">
      <c r="A78" s="5" t="s">
        <v>55</v>
      </c>
      <c r="B78" s="6"/>
      <c r="C78" s="6"/>
      <c r="D78" s="6">
        <v>3</v>
      </c>
      <c r="E78" s="6">
        <v>1</v>
      </c>
      <c r="F78" s="6"/>
      <c r="G78" s="6"/>
      <c r="H78" s="6">
        <v>2</v>
      </c>
    </row>
    <row r="79" spans="1:8" x14ac:dyDescent="0.3">
      <c r="A79" s="5" t="s">
        <v>56</v>
      </c>
      <c r="B79" s="6"/>
      <c r="C79" s="6"/>
      <c r="D79" s="6">
        <v>1</v>
      </c>
      <c r="E79" s="6"/>
      <c r="F79" s="6"/>
      <c r="G79" s="6"/>
      <c r="H79" s="6"/>
    </row>
    <row r="80" spans="1:8" x14ac:dyDescent="0.3">
      <c r="A80" s="5" t="s">
        <v>64</v>
      </c>
      <c r="B80" s="6">
        <v>1</v>
      </c>
      <c r="C80" s="6">
        <v>0</v>
      </c>
      <c r="D80" s="6"/>
      <c r="E80" s="6"/>
      <c r="F80" s="6"/>
      <c r="G80" s="6"/>
      <c r="H80" s="6"/>
    </row>
    <row r="81" spans="1:8" x14ac:dyDescent="0.3">
      <c r="A81" s="5" t="s">
        <v>35</v>
      </c>
      <c r="B81" s="6">
        <v>2</v>
      </c>
      <c r="C81" s="6">
        <v>17</v>
      </c>
      <c r="D81" s="6">
        <v>3</v>
      </c>
      <c r="E81" s="6"/>
      <c r="F81" s="6">
        <v>1</v>
      </c>
      <c r="G81" s="6"/>
      <c r="H81" s="6"/>
    </row>
    <row r="82" spans="1:8" x14ac:dyDescent="0.3">
      <c r="A82" s="5" t="s">
        <v>34</v>
      </c>
      <c r="B82" s="6">
        <v>4</v>
      </c>
      <c r="C82" s="6">
        <v>28</v>
      </c>
      <c r="D82" s="6"/>
      <c r="E82" s="6"/>
      <c r="F82" s="6"/>
      <c r="G82" s="6"/>
      <c r="H82" s="6"/>
    </row>
    <row r="83" spans="1:8" x14ac:dyDescent="0.3">
      <c r="A83" s="5" t="s">
        <v>77</v>
      </c>
      <c r="B83" s="6">
        <v>1</v>
      </c>
      <c r="C83" s="6">
        <v>12</v>
      </c>
      <c r="D83" s="6">
        <v>3</v>
      </c>
      <c r="E83" s="6">
        <v>1</v>
      </c>
      <c r="F83" s="6"/>
      <c r="G83" s="6"/>
      <c r="H83" s="6"/>
    </row>
    <row r="84" spans="1:8" x14ac:dyDescent="0.3">
      <c r="A84" s="5" t="s">
        <v>78</v>
      </c>
      <c r="B84" s="6"/>
      <c r="C84" s="6"/>
      <c r="D84" s="6">
        <v>1</v>
      </c>
      <c r="E84" s="6"/>
      <c r="F84" s="6"/>
      <c r="G84" s="6"/>
      <c r="H84" s="6"/>
    </row>
    <row r="85" spans="1:8" x14ac:dyDescent="0.3">
      <c r="A85" s="5" t="s">
        <v>83</v>
      </c>
      <c r="D85" s="6">
        <v>1</v>
      </c>
      <c r="G85" s="6"/>
    </row>
    <row r="86" spans="1:8" x14ac:dyDescent="0.3">
      <c r="A86" s="5" t="s">
        <v>30</v>
      </c>
      <c r="B86" s="6">
        <v>1</v>
      </c>
      <c r="C86" s="6">
        <v>17</v>
      </c>
      <c r="D86" s="6"/>
      <c r="E86" s="6"/>
      <c r="G86" s="6"/>
      <c r="H86" s="6">
        <v>1</v>
      </c>
    </row>
    <row r="87" spans="1:8" x14ac:dyDescent="0.3">
      <c r="A87" s="5" t="s">
        <v>32</v>
      </c>
      <c r="B87" s="6">
        <v>1</v>
      </c>
      <c r="C87" s="6">
        <v>10</v>
      </c>
      <c r="D87" s="6"/>
      <c r="E87" s="6">
        <v>1</v>
      </c>
    </row>
    <row r="88" spans="1:8" x14ac:dyDescent="0.3">
      <c r="A88" s="5" t="s">
        <v>33</v>
      </c>
      <c r="B88" s="6">
        <v>1</v>
      </c>
      <c r="C88" s="6">
        <v>0</v>
      </c>
    </row>
    <row r="90" spans="1:8" x14ac:dyDescent="0.3">
      <c r="A90" s="1" t="s">
        <v>23</v>
      </c>
      <c r="B90" s="6"/>
      <c r="C90" s="6"/>
      <c r="D90" s="6"/>
      <c r="E90" s="6"/>
      <c r="F90" s="6"/>
    </row>
    <row r="91" spans="1:8" x14ac:dyDescent="0.3">
      <c r="A91" s="10" t="s">
        <v>3</v>
      </c>
      <c r="B91" s="10" t="s">
        <v>20</v>
      </c>
      <c r="C91" s="10" t="s">
        <v>7</v>
      </c>
      <c r="D91" s="10" t="s">
        <v>11</v>
      </c>
      <c r="E91" s="10" t="s">
        <v>12</v>
      </c>
      <c r="F91" s="10" t="s">
        <v>13</v>
      </c>
    </row>
    <row r="92" spans="1:8" x14ac:dyDescent="0.3">
      <c r="B92" s="6"/>
      <c r="C92" s="6"/>
      <c r="D92" s="8"/>
      <c r="E92" s="6"/>
      <c r="F92" s="6"/>
    </row>
    <row r="93" spans="1:8" x14ac:dyDescent="0.3">
      <c r="B93" s="6"/>
      <c r="C93" s="6"/>
      <c r="D93" s="6"/>
      <c r="E93" s="6"/>
      <c r="F93" s="6"/>
    </row>
  </sheetData>
  <mergeCells count="11">
    <mergeCell ref="BM5:BS5"/>
    <mergeCell ref="BE5:BK5"/>
    <mergeCell ref="AW5:BC5"/>
    <mergeCell ref="A38:H38"/>
    <mergeCell ref="J38:N38"/>
    <mergeCell ref="AO5:AU5"/>
    <mergeCell ref="AG5:AM5"/>
    <mergeCell ref="Y5:AE5"/>
    <mergeCell ref="A5:G5"/>
    <mergeCell ref="I5:O5"/>
    <mergeCell ref="Q5:W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8"/>
  <sheetViews>
    <sheetView workbookViewId="0">
      <selection activeCell="E87" sqref="E87"/>
    </sheetView>
  </sheetViews>
  <sheetFormatPr defaultRowHeight="15.6" x14ac:dyDescent="0.3"/>
  <cols>
    <col min="1" max="1" width="18.21875" style="5" customWidth="1"/>
    <col min="2" max="8" width="8.88671875" style="5"/>
    <col min="9" max="9" width="17.5546875" style="5" customWidth="1"/>
    <col min="10" max="16" width="8.88671875" style="5"/>
    <col min="17" max="17" width="17.5546875" style="5" customWidth="1"/>
    <col min="18" max="24" width="8.88671875" style="5"/>
    <col min="25" max="25" width="17.88671875" style="5" customWidth="1"/>
    <col min="26" max="32" width="8.88671875" style="5"/>
    <col min="33" max="33" width="15" style="5" customWidth="1"/>
    <col min="34" max="40" width="8.88671875" style="5"/>
    <col min="41" max="41" width="14.77734375" style="5" customWidth="1"/>
    <col min="42" max="48" width="8.88671875" style="5"/>
    <col min="49" max="49" width="12" style="5" customWidth="1"/>
    <col min="50" max="56" width="8.88671875" style="5"/>
    <col min="57" max="57" width="14.5546875" style="5" customWidth="1"/>
    <col min="58" max="64" width="8.88671875" style="5"/>
    <col min="65" max="65" width="14.21875" style="5" customWidth="1"/>
    <col min="66" max="16384" width="8.88671875" style="5"/>
  </cols>
  <sheetData>
    <row r="1" spans="1:71" s="3" customFormat="1" ht="21" x14ac:dyDescent="0.4">
      <c r="A1" s="3" t="s">
        <v>24</v>
      </c>
      <c r="H1" s="3" t="s">
        <v>29</v>
      </c>
    </row>
    <row r="3" spans="1:71" s="4" customFormat="1" ht="18" x14ac:dyDescent="0.35">
      <c r="A3" s="2" t="s">
        <v>1</v>
      </c>
    </row>
    <row r="5" spans="1:71" s="1" customFormat="1" x14ac:dyDescent="0.3">
      <c r="A5" s="31" t="s">
        <v>50</v>
      </c>
      <c r="B5" s="21"/>
      <c r="C5" s="21"/>
      <c r="D5" s="21"/>
      <c r="E5" s="21"/>
      <c r="F5" s="21"/>
      <c r="G5" s="21"/>
      <c r="I5" s="27" t="s">
        <v>57</v>
      </c>
      <c r="J5" s="28"/>
      <c r="K5" s="28"/>
      <c r="L5" s="28"/>
      <c r="M5" s="28"/>
      <c r="N5" s="28"/>
      <c r="O5" s="28"/>
      <c r="Q5" s="31" t="s">
        <v>68</v>
      </c>
      <c r="R5" s="21"/>
      <c r="S5" s="21"/>
      <c r="T5" s="21"/>
      <c r="U5" s="21"/>
      <c r="V5" s="21"/>
      <c r="W5" s="21"/>
      <c r="Y5" s="27" t="s">
        <v>69</v>
      </c>
      <c r="Z5" s="28"/>
      <c r="AA5" s="28"/>
      <c r="AB5" s="28"/>
      <c r="AC5" s="28"/>
      <c r="AD5" s="28"/>
      <c r="AE5" s="28"/>
      <c r="AG5" s="32" t="s">
        <v>75</v>
      </c>
      <c r="AH5" s="25"/>
      <c r="AI5" s="25"/>
      <c r="AJ5" s="25"/>
      <c r="AK5" s="25"/>
      <c r="AL5" s="25"/>
      <c r="AM5" s="25"/>
      <c r="AO5" s="31" t="s">
        <v>79</v>
      </c>
      <c r="AP5" s="21"/>
      <c r="AQ5" s="21"/>
      <c r="AR5" s="21"/>
      <c r="AS5" s="21"/>
      <c r="AT5" s="21"/>
      <c r="AU5" s="21"/>
      <c r="AW5" s="29" t="s">
        <v>84</v>
      </c>
      <c r="AX5" s="30"/>
      <c r="AY5" s="30"/>
      <c r="AZ5" s="30"/>
      <c r="BA5" s="30"/>
      <c r="BB5" s="30"/>
      <c r="BC5" s="30"/>
      <c r="BE5" s="27" t="s">
        <v>88</v>
      </c>
      <c r="BF5" s="28"/>
      <c r="BG5" s="28"/>
      <c r="BH5" s="28"/>
      <c r="BI5" s="28"/>
      <c r="BJ5" s="28"/>
      <c r="BK5" s="28"/>
      <c r="BM5" s="31" t="s">
        <v>102</v>
      </c>
      <c r="BN5" s="21"/>
      <c r="BO5" s="21"/>
      <c r="BP5" s="21"/>
      <c r="BQ5" s="21"/>
      <c r="BR5" s="21"/>
      <c r="BS5" s="21"/>
    </row>
    <row r="7" spans="1:71" x14ac:dyDescent="0.3">
      <c r="A7" s="1" t="s">
        <v>2</v>
      </c>
      <c r="I7" s="1" t="s">
        <v>2</v>
      </c>
      <c r="Q7" s="1" t="s">
        <v>2</v>
      </c>
      <c r="Y7" s="1" t="s">
        <v>2</v>
      </c>
      <c r="AG7" s="1" t="s">
        <v>2</v>
      </c>
      <c r="AO7" s="1" t="s">
        <v>2</v>
      </c>
      <c r="AW7" s="1" t="s">
        <v>2</v>
      </c>
      <c r="BE7" s="1" t="s">
        <v>2</v>
      </c>
      <c r="BM7" s="1" t="s">
        <v>2</v>
      </c>
    </row>
    <row r="8" spans="1:71" x14ac:dyDescent="0.3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I8" s="5" t="s">
        <v>3</v>
      </c>
      <c r="J8" s="6" t="s">
        <v>4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9</v>
      </c>
      <c r="Q8" s="5" t="s">
        <v>3</v>
      </c>
      <c r="R8" s="6" t="s">
        <v>4</v>
      </c>
      <c r="S8" s="6" t="s">
        <v>5</v>
      </c>
      <c r="T8" s="6" t="s">
        <v>6</v>
      </c>
      <c r="U8" s="6" t="s">
        <v>7</v>
      </c>
      <c r="V8" s="6" t="s">
        <v>8</v>
      </c>
      <c r="W8" s="6" t="s">
        <v>9</v>
      </c>
      <c r="Y8" s="5" t="s">
        <v>3</v>
      </c>
      <c r="Z8" s="6" t="s">
        <v>4</v>
      </c>
      <c r="AA8" s="6" t="s">
        <v>5</v>
      </c>
      <c r="AB8" s="6" t="s">
        <v>6</v>
      </c>
      <c r="AC8" s="6" t="s">
        <v>7</v>
      </c>
      <c r="AD8" s="6" t="s">
        <v>8</v>
      </c>
      <c r="AE8" s="6" t="s">
        <v>9</v>
      </c>
      <c r="AG8" s="14" t="s">
        <v>3</v>
      </c>
      <c r="AH8" s="6" t="s">
        <v>4</v>
      </c>
      <c r="AI8" s="6" t="s">
        <v>5</v>
      </c>
      <c r="AJ8" s="6" t="s">
        <v>6</v>
      </c>
      <c r="AK8" s="6" t="s">
        <v>7</v>
      </c>
      <c r="AL8" s="6" t="s">
        <v>8</v>
      </c>
      <c r="AM8" s="6" t="s">
        <v>9</v>
      </c>
      <c r="AO8" s="5" t="s">
        <v>3</v>
      </c>
      <c r="AP8" s="6" t="s">
        <v>4</v>
      </c>
      <c r="AQ8" s="6" t="s">
        <v>5</v>
      </c>
      <c r="AR8" s="6" t="s">
        <v>6</v>
      </c>
      <c r="AS8" s="6" t="s">
        <v>7</v>
      </c>
      <c r="AT8" s="6" t="s">
        <v>8</v>
      </c>
      <c r="AU8" s="6" t="s">
        <v>9</v>
      </c>
      <c r="AW8" s="5" t="s">
        <v>3</v>
      </c>
      <c r="AX8" s="6" t="s">
        <v>4</v>
      </c>
      <c r="AY8" s="6" t="s">
        <v>5</v>
      </c>
      <c r="AZ8" s="6" t="s">
        <v>6</v>
      </c>
      <c r="BA8" s="6" t="s">
        <v>7</v>
      </c>
      <c r="BB8" s="6" t="s">
        <v>8</v>
      </c>
      <c r="BC8" s="6" t="s">
        <v>9</v>
      </c>
      <c r="BE8" s="5" t="s">
        <v>3</v>
      </c>
      <c r="BF8" s="6" t="s">
        <v>4</v>
      </c>
      <c r="BG8" s="6" t="s">
        <v>5</v>
      </c>
      <c r="BH8" s="6" t="s">
        <v>6</v>
      </c>
      <c r="BI8" s="6" t="s">
        <v>7</v>
      </c>
      <c r="BJ8" s="6" t="s">
        <v>8</v>
      </c>
      <c r="BK8" s="6" t="s">
        <v>9</v>
      </c>
      <c r="BL8" s="6"/>
      <c r="BM8" s="5" t="s">
        <v>3</v>
      </c>
      <c r="BN8" s="6" t="s">
        <v>4</v>
      </c>
      <c r="BO8" s="6" t="s">
        <v>5</v>
      </c>
      <c r="BP8" s="6" t="s">
        <v>6</v>
      </c>
      <c r="BQ8" s="6" t="s">
        <v>7</v>
      </c>
      <c r="BR8" s="6" t="s">
        <v>8</v>
      </c>
      <c r="BS8" s="6" t="s">
        <v>9</v>
      </c>
    </row>
    <row r="9" spans="1:71" x14ac:dyDescent="0.3">
      <c r="A9" s="5" t="s">
        <v>40</v>
      </c>
      <c r="B9" s="6">
        <v>6</v>
      </c>
      <c r="C9" s="6">
        <v>3</v>
      </c>
      <c r="D9" s="7">
        <f>C9/B9</f>
        <v>0.5</v>
      </c>
      <c r="E9" s="6">
        <v>12</v>
      </c>
      <c r="F9" s="6">
        <v>0</v>
      </c>
      <c r="G9" s="6">
        <v>1</v>
      </c>
      <c r="I9" s="5" t="s">
        <v>40</v>
      </c>
      <c r="J9" s="6">
        <v>8</v>
      </c>
      <c r="K9" s="6">
        <v>5</v>
      </c>
      <c r="L9" s="7">
        <f>K9/J9</f>
        <v>0.625</v>
      </c>
      <c r="M9" s="6">
        <v>110</v>
      </c>
      <c r="N9" s="6">
        <v>1</v>
      </c>
      <c r="O9" s="6">
        <v>1</v>
      </c>
      <c r="Q9" s="5" t="s">
        <v>40</v>
      </c>
      <c r="R9" s="6">
        <v>15</v>
      </c>
      <c r="S9" s="6">
        <v>7</v>
      </c>
      <c r="T9" s="7">
        <f>S9/R9</f>
        <v>0.46666666666666667</v>
      </c>
      <c r="U9" s="6">
        <v>160</v>
      </c>
      <c r="V9" s="6">
        <v>1</v>
      </c>
      <c r="W9" s="6">
        <v>1</v>
      </c>
      <c r="Y9" s="5" t="s">
        <v>41</v>
      </c>
      <c r="Z9" s="6">
        <v>5</v>
      </c>
      <c r="AA9" s="6">
        <v>1</v>
      </c>
      <c r="AB9" s="7">
        <f>AA9/Z9</f>
        <v>0.2</v>
      </c>
      <c r="AC9" s="6">
        <v>6</v>
      </c>
      <c r="AD9" s="6">
        <v>0</v>
      </c>
      <c r="AE9" s="6">
        <v>0</v>
      </c>
      <c r="AG9" s="14" t="s">
        <v>40</v>
      </c>
      <c r="AH9" s="6">
        <v>8</v>
      </c>
      <c r="AI9" s="6">
        <v>3</v>
      </c>
      <c r="AJ9" s="7">
        <f>AI9/AH9</f>
        <v>0.375</v>
      </c>
      <c r="AK9" s="6">
        <v>35</v>
      </c>
      <c r="AL9" s="6">
        <v>0</v>
      </c>
      <c r="AM9" s="6">
        <v>1</v>
      </c>
      <c r="AO9" s="5" t="s">
        <v>40</v>
      </c>
      <c r="AP9" s="6">
        <v>11</v>
      </c>
      <c r="AQ9" s="6">
        <v>4</v>
      </c>
      <c r="AR9" s="7">
        <f>AQ9/AP9</f>
        <v>0.36363636363636365</v>
      </c>
      <c r="AS9" s="6">
        <v>33</v>
      </c>
      <c r="AT9" s="6">
        <v>1</v>
      </c>
      <c r="AU9" s="6">
        <v>1</v>
      </c>
      <c r="AW9" s="5" t="s">
        <v>71</v>
      </c>
      <c r="AX9" s="6">
        <v>4</v>
      </c>
      <c r="AY9" s="6">
        <v>0</v>
      </c>
      <c r="AZ9" s="6">
        <f>AY9/AX9</f>
        <v>0</v>
      </c>
      <c r="BA9" s="6">
        <v>0</v>
      </c>
      <c r="BB9" s="6">
        <v>0</v>
      </c>
      <c r="BC9" s="6">
        <v>1</v>
      </c>
      <c r="BE9" s="5" t="s">
        <v>40</v>
      </c>
      <c r="BF9" s="6">
        <v>6</v>
      </c>
      <c r="BG9" s="6">
        <v>0</v>
      </c>
      <c r="BH9" s="6">
        <f>BG9/BF9</f>
        <v>0</v>
      </c>
      <c r="BI9" s="6">
        <v>0</v>
      </c>
      <c r="BJ9" s="6">
        <v>0</v>
      </c>
      <c r="BK9" s="6">
        <v>1</v>
      </c>
      <c r="BL9" s="6"/>
      <c r="BM9" s="5" t="s">
        <v>40</v>
      </c>
      <c r="BN9" s="6">
        <v>5</v>
      </c>
      <c r="BO9" s="6">
        <v>1</v>
      </c>
      <c r="BP9" s="7">
        <f>BO9/BN9</f>
        <v>0.2</v>
      </c>
      <c r="BQ9" s="6">
        <v>65</v>
      </c>
      <c r="BR9" s="6">
        <v>1</v>
      </c>
      <c r="BS9" s="6">
        <v>1</v>
      </c>
    </row>
    <row r="10" spans="1:71" x14ac:dyDescent="0.3">
      <c r="A10" s="5" t="s">
        <v>41</v>
      </c>
      <c r="B10" s="6">
        <v>4</v>
      </c>
      <c r="C10" s="6">
        <v>0</v>
      </c>
      <c r="D10" s="7">
        <f>C10/B10</f>
        <v>0</v>
      </c>
      <c r="E10" s="6">
        <v>0</v>
      </c>
      <c r="F10" s="6">
        <v>0</v>
      </c>
      <c r="G10" s="6">
        <v>0</v>
      </c>
      <c r="I10" s="5" t="s">
        <v>41</v>
      </c>
      <c r="J10" s="6">
        <v>1</v>
      </c>
      <c r="K10" s="6">
        <v>0</v>
      </c>
      <c r="L10" s="7">
        <f>K10/J10</f>
        <v>0</v>
      </c>
      <c r="M10" s="6">
        <v>0</v>
      </c>
      <c r="N10" s="6">
        <v>0</v>
      </c>
      <c r="O10" s="6">
        <v>0</v>
      </c>
      <c r="Q10" s="5" t="s">
        <v>41</v>
      </c>
      <c r="R10" s="6">
        <v>1</v>
      </c>
      <c r="S10" s="6">
        <v>0</v>
      </c>
      <c r="T10" s="7">
        <f>S10/R10</f>
        <v>0</v>
      </c>
      <c r="U10" s="6">
        <v>0</v>
      </c>
      <c r="V10" s="6">
        <v>0</v>
      </c>
      <c r="W10" s="6">
        <v>0</v>
      </c>
      <c r="Z10" s="6"/>
      <c r="AA10" s="6"/>
      <c r="AB10" s="6"/>
      <c r="AC10" s="6"/>
      <c r="AD10" s="6"/>
      <c r="AE10" s="6"/>
      <c r="AG10" s="14"/>
      <c r="AH10" s="6"/>
      <c r="AI10" s="6"/>
      <c r="AJ10" s="6"/>
      <c r="AK10" s="6"/>
      <c r="AL10" s="6"/>
      <c r="AM10" s="6"/>
      <c r="AP10" s="6"/>
      <c r="AQ10" s="6"/>
      <c r="AR10" s="6"/>
      <c r="AS10" s="6"/>
      <c r="AT10" s="6"/>
      <c r="AU10" s="6"/>
      <c r="AW10" s="5" t="s">
        <v>59</v>
      </c>
      <c r="AX10" s="6">
        <v>3</v>
      </c>
      <c r="AY10" s="6">
        <v>0</v>
      </c>
      <c r="AZ10" s="6">
        <f>AY10/AX10</f>
        <v>0</v>
      </c>
      <c r="BA10" s="6">
        <v>0</v>
      </c>
      <c r="BB10" s="6">
        <v>0</v>
      </c>
      <c r="BC10" s="6">
        <v>0</v>
      </c>
      <c r="BF10" s="6"/>
      <c r="BG10" s="6"/>
      <c r="BH10" s="6"/>
      <c r="BI10" s="6"/>
      <c r="BJ10" s="6"/>
      <c r="BK10" s="6"/>
      <c r="BL10" s="6"/>
      <c r="BN10" s="6"/>
      <c r="BO10" s="6"/>
      <c r="BP10" s="6"/>
      <c r="BQ10" s="6"/>
      <c r="BR10" s="6"/>
      <c r="BS10" s="6"/>
    </row>
    <row r="11" spans="1:71" x14ac:dyDescent="0.3">
      <c r="B11" s="6"/>
      <c r="C11" s="6"/>
      <c r="D11" s="6"/>
      <c r="E11" s="6"/>
      <c r="F11" s="6"/>
      <c r="G11" s="6"/>
      <c r="J11" s="6"/>
      <c r="K11" s="6"/>
      <c r="L11" s="6"/>
      <c r="M11" s="6"/>
      <c r="N11" s="6"/>
      <c r="O11" s="6"/>
      <c r="R11" s="6"/>
      <c r="S11" s="6"/>
      <c r="T11" s="6"/>
      <c r="U11" s="6"/>
      <c r="V11" s="6"/>
      <c r="W11" s="6"/>
      <c r="Z11" s="6"/>
      <c r="AA11" s="6"/>
      <c r="AB11" s="6"/>
      <c r="AC11" s="6"/>
      <c r="AD11" s="6"/>
      <c r="AE11" s="6"/>
      <c r="AG11" s="14"/>
      <c r="AH11" s="6"/>
      <c r="AI11" s="6"/>
      <c r="AJ11" s="6"/>
      <c r="AK11" s="6"/>
      <c r="AL11" s="6"/>
      <c r="AM11" s="6"/>
      <c r="AP11" s="6"/>
      <c r="AQ11" s="6"/>
      <c r="AR11" s="6"/>
      <c r="AS11" s="6"/>
      <c r="AT11" s="6"/>
      <c r="AU11" s="6"/>
      <c r="AW11" s="5" t="s">
        <v>41</v>
      </c>
      <c r="AX11" s="6">
        <v>1</v>
      </c>
      <c r="AY11" s="6">
        <v>0</v>
      </c>
      <c r="AZ11" s="6">
        <f>AY11/AX11</f>
        <v>0</v>
      </c>
      <c r="BA11" s="6">
        <v>0</v>
      </c>
      <c r="BB11" s="6">
        <v>0</v>
      </c>
      <c r="BC11" s="6">
        <v>0</v>
      </c>
      <c r="BE11" s="1" t="s">
        <v>10</v>
      </c>
      <c r="BF11" s="6"/>
      <c r="BG11" s="6"/>
      <c r="BH11" s="6"/>
      <c r="BI11" s="6"/>
      <c r="BJ11" s="6"/>
      <c r="BK11" s="6"/>
      <c r="BL11" s="6"/>
      <c r="BM11" s="1" t="s">
        <v>10</v>
      </c>
      <c r="BN11" s="6"/>
      <c r="BO11" s="6"/>
      <c r="BP11" s="6"/>
      <c r="BQ11" s="6"/>
      <c r="BR11" s="6"/>
      <c r="BS11" s="6"/>
    </row>
    <row r="12" spans="1:71" x14ac:dyDescent="0.3">
      <c r="A12" s="1" t="s">
        <v>10</v>
      </c>
      <c r="B12" s="6"/>
      <c r="C12" s="6"/>
      <c r="D12" s="6"/>
      <c r="E12" s="6"/>
      <c r="F12" s="6"/>
      <c r="G12" s="6"/>
      <c r="I12" s="1" t="s">
        <v>10</v>
      </c>
      <c r="J12" s="6"/>
      <c r="K12" s="6"/>
      <c r="L12" s="6"/>
      <c r="M12" s="6"/>
      <c r="N12" s="6"/>
      <c r="O12" s="6"/>
      <c r="Q12" s="1" t="s">
        <v>10</v>
      </c>
      <c r="R12" s="6"/>
      <c r="S12" s="6"/>
      <c r="T12" s="6"/>
      <c r="U12" s="6"/>
      <c r="V12" s="6"/>
      <c r="W12" s="6"/>
      <c r="Y12" s="1" t="s">
        <v>10</v>
      </c>
      <c r="Z12" s="6"/>
      <c r="AA12" s="6"/>
      <c r="AB12" s="6"/>
      <c r="AC12" s="6"/>
      <c r="AD12" s="6"/>
      <c r="AE12" s="6"/>
      <c r="AG12" s="15" t="s">
        <v>10</v>
      </c>
      <c r="AH12" s="6"/>
      <c r="AI12" s="6"/>
      <c r="AJ12" s="6"/>
      <c r="AK12" s="6"/>
      <c r="AL12" s="6"/>
      <c r="AM12" s="6"/>
      <c r="AO12" s="1" t="s">
        <v>10</v>
      </c>
      <c r="AP12" s="6"/>
      <c r="AQ12" s="6"/>
      <c r="AR12" s="6"/>
      <c r="AS12" s="6"/>
      <c r="AT12" s="6"/>
      <c r="AU12" s="6"/>
      <c r="AX12" s="6"/>
      <c r="AY12" s="6"/>
      <c r="AZ12" s="6"/>
      <c r="BA12" s="6"/>
      <c r="BB12" s="6"/>
      <c r="BC12" s="6"/>
      <c r="BE12" s="5" t="s">
        <v>3</v>
      </c>
      <c r="BF12" s="6" t="s">
        <v>4</v>
      </c>
      <c r="BG12" s="6" t="s">
        <v>7</v>
      </c>
      <c r="BH12" s="6" t="s">
        <v>11</v>
      </c>
      <c r="BI12" s="6" t="s">
        <v>12</v>
      </c>
      <c r="BJ12" s="6" t="s">
        <v>13</v>
      </c>
      <c r="BK12" s="6"/>
      <c r="BL12" s="6"/>
      <c r="BM12" s="5" t="s">
        <v>3</v>
      </c>
      <c r="BN12" s="6" t="s">
        <v>4</v>
      </c>
      <c r="BO12" s="6" t="s">
        <v>7</v>
      </c>
      <c r="BP12" s="6" t="s">
        <v>11</v>
      </c>
      <c r="BQ12" s="6" t="s">
        <v>12</v>
      </c>
      <c r="BR12" s="6" t="s">
        <v>13</v>
      </c>
      <c r="BS12" s="6"/>
    </row>
    <row r="13" spans="1:71" x14ac:dyDescent="0.3">
      <c r="A13" s="5" t="s">
        <v>3</v>
      </c>
      <c r="B13" s="6" t="s">
        <v>4</v>
      </c>
      <c r="C13" s="6" t="s">
        <v>7</v>
      </c>
      <c r="D13" s="6" t="s">
        <v>11</v>
      </c>
      <c r="E13" s="6" t="s">
        <v>12</v>
      </c>
      <c r="F13" s="6" t="s">
        <v>13</v>
      </c>
      <c r="G13" s="6"/>
      <c r="I13" s="5" t="s">
        <v>3</v>
      </c>
      <c r="J13" s="6" t="s">
        <v>4</v>
      </c>
      <c r="K13" s="6" t="s">
        <v>7</v>
      </c>
      <c r="L13" s="6" t="s">
        <v>11</v>
      </c>
      <c r="M13" s="6" t="s">
        <v>12</v>
      </c>
      <c r="N13" s="6" t="s">
        <v>13</v>
      </c>
      <c r="O13" s="6"/>
      <c r="Q13" s="5" t="s">
        <v>3</v>
      </c>
      <c r="R13" s="6" t="s">
        <v>4</v>
      </c>
      <c r="S13" s="6" t="s">
        <v>7</v>
      </c>
      <c r="T13" s="6" t="s">
        <v>11</v>
      </c>
      <c r="U13" s="6" t="s">
        <v>12</v>
      </c>
      <c r="V13" s="6" t="s">
        <v>13</v>
      </c>
      <c r="W13" s="6"/>
      <c r="Y13" s="5" t="s">
        <v>3</v>
      </c>
      <c r="Z13" s="6" t="s">
        <v>4</v>
      </c>
      <c r="AA13" s="6" t="s">
        <v>7</v>
      </c>
      <c r="AB13" s="6" t="s">
        <v>11</v>
      </c>
      <c r="AC13" s="6" t="s">
        <v>12</v>
      </c>
      <c r="AD13" s="6" t="s">
        <v>13</v>
      </c>
      <c r="AE13" s="6"/>
      <c r="AG13" s="14" t="s">
        <v>3</v>
      </c>
      <c r="AH13" s="6" t="s">
        <v>4</v>
      </c>
      <c r="AI13" s="6" t="s">
        <v>7</v>
      </c>
      <c r="AJ13" s="6" t="s">
        <v>11</v>
      </c>
      <c r="AK13" s="6" t="s">
        <v>12</v>
      </c>
      <c r="AL13" s="6" t="s">
        <v>13</v>
      </c>
      <c r="AM13" s="6"/>
      <c r="AO13" s="5" t="s">
        <v>3</v>
      </c>
      <c r="AP13" s="6" t="s">
        <v>4</v>
      </c>
      <c r="AQ13" s="6" t="s">
        <v>7</v>
      </c>
      <c r="AR13" s="6" t="s">
        <v>11</v>
      </c>
      <c r="AS13" s="6" t="s">
        <v>12</v>
      </c>
      <c r="AT13" s="6" t="s">
        <v>13</v>
      </c>
      <c r="AU13" s="6"/>
      <c r="AW13" s="1" t="s">
        <v>10</v>
      </c>
      <c r="AX13" s="6"/>
      <c r="AY13" s="6"/>
      <c r="AZ13" s="6"/>
      <c r="BA13" s="6"/>
      <c r="BB13" s="6"/>
      <c r="BC13" s="6"/>
      <c r="BE13" s="5" t="s">
        <v>60</v>
      </c>
      <c r="BF13" s="6">
        <v>6</v>
      </c>
      <c r="BG13" s="6">
        <v>18</v>
      </c>
      <c r="BH13" s="6">
        <f t="shared" ref="BH13" si="0">BG13/BF13</f>
        <v>3</v>
      </c>
      <c r="BI13" s="6">
        <v>8</v>
      </c>
      <c r="BJ13" s="6">
        <v>0</v>
      </c>
      <c r="BK13" s="6"/>
      <c r="BL13" s="6"/>
      <c r="BM13" s="5" t="s">
        <v>47</v>
      </c>
      <c r="BN13" s="6">
        <v>8</v>
      </c>
      <c r="BO13" s="6">
        <v>41</v>
      </c>
      <c r="BP13" s="8">
        <f>BO13/BN13</f>
        <v>5.125</v>
      </c>
      <c r="BQ13" s="6">
        <v>12</v>
      </c>
      <c r="BR13" s="6">
        <v>0</v>
      </c>
      <c r="BS13" s="6"/>
    </row>
    <row r="14" spans="1:71" x14ac:dyDescent="0.3">
      <c r="A14" s="5" t="s">
        <v>42</v>
      </c>
      <c r="B14" s="6">
        <v>4</v>
      </c>
      <c r="C14" s="6">
        <v>8</v>
      </c>
      <c r="D14" s="8">
        <f>C14/B14</f>
        <v>2</v>
      </c>
      <c r="E14" s="6">
        <v>5</v>
      </c>
      <c r="F14" s="6">
        <v>0</v>
      </c>
      <c r="G14" s="6"/>
      <c r="I14" s="5" t="s">
        <v>42</v>
      </c>
      <c r="J14" s="6">
        <v>6</v>
      </c>
      <c r="K14" s="6">
        <v>24</v>
      </c>
      <c r="L14" s="8">
        <f>K14/J14</f>
        <v>4</v>
      </c>
      <c r="M14" s="6">
        <v>9</v>
      </c>
      <c r="N14" s="6">
        <v>0</v>
      </c>
      <c r="O14" s="6" t="s">
        <v>58</v>
      </c>
      <c r="Q14" s="5" t="s">
        <v>44</v>
      </c>
      <c r="R14" s="6">
        <v>3</v>
      </c>
      <c r="S14" s="6">
        <v>80</v>
      </c>
      <c r="T14" s="8">
        <f t="shared" ref="T14" si="1">S14/R14</f>
        <v>26.666666666666668</v>
      </c>
      <c r="U14" s="6">
        <v>75</v>
      </c>
      <c r="V14" s="6">
        <v>1</v>
      </c>
      <c r="W14" s="6"/>
      <c r="Y14" s="5" t="s">
        <v>44</v>
      </c>
      <c r="Z14" s="6">
        <v>8</v>
      </c>
      <c r="AA14" s="6">
        <v>35</v>
      </c>
      <c r="AB14" s="8">
        <f t="shared" ref="AB14" si="2">AA14/Z14</f>
        <v>4.375</v>
      </c>
      <c r="AC14" s="6">
        <v>8</v>
      </c>
      <c r="AD14" s="6">
        <v>0</v>
      </c>
      <c r="AE14" s="6"/>
      <c r="AG14" s="14" t="s">
        <v>44</v>
      </c>
      <c r="AH14" s="6">
        <v>5</v>
      </c>
      <c r="AI14" s="6">
        <v>21</v>
      </c>
      <c r="AJ14" s="8">
        <f t="shared" ref="AJ14" si="3">AI14/AH14</f>
        <v>4.2</v>
      </c>
      <c r="AK14" s="6">
        <v>5</v>
      </c>
      <c r="AL14" s="6">
        <v>0</v>
      </c>
      <c r="AM14" s="6"/>
      <c r="AO14" s="5" t="s">
        <v>44</v>
      </c>
      <c r="AP14" s="6">
        <v>4</v>
      </c>
      <c r="AQ14" s="6">
        <v>17</v>
      </c>
      <c r="AR14" s="8">
        <f t="shared" ref="AR14" si="4">AQ14/AP14</f>
        <v>4.25</v>
      </c>
      <c r="AS14" s="6">
        <v>9</v>
      </c>
      <c r="AT14" s="6">
        <v>0</v>
      </c>
      <c r="AU14" s="6"/>
      <c r="AW14" s="5" t="s">
        <v>3</v>
      </c>
      <c r="AX14" s="6" t="s">
        <v>4</v>
      </c>
      <c r="AY14" s="6" t="s">
        <v>7</v>
      </c>
      <c r="AZ14" s="6" t="s">
        <v>11</v>
      </c>
      <c r="BA14" s="6" t="s">
        <v>12</v>
      </c>
      <c r="BB14" s="6" t="s">
        <v>13</v>
      </c>
      <c r="BC14" s="6"/>
      <c r="BE14" s="5" t="s">
        <v>40</v>
      </c>
      <c r="BF14" s="6">
        <v>4</v>
      </c>
      <c r="BG14" s="6">
        <v>9</v>
      </c>
      <c r="BH14" s="6">
        <f>BG14/BF14</f>
        <v>2.25</v>
      </c>
      <c r="BI14" s="6">
        <v>4</v>
      </c>
      <c r="BJ14" s="6">
        <v>0</v>
      </c>
      <c r="BK14" s="6"/>
      <c r="BL14" s="6"/>
      <c r="BM14" s="5" t="s">
        <v>62</v>
      </c>
      <c r="BN14" s="6">
        <v>2</v>
      </c>
      <c r="BO14" s="6">
        <v>18</v>
      </c>
      <c r="BP14" s="8">
        <f>BO14/BN14</f>
        <v>9</v>
      </c>
      <c r="BQ14" s="6">
        <v>14</v>
      </c>
      <c r="BR14" s="6">
        <v>1</v>
      </c>
      <c r="BS14" s="6"/>
    </row>
    <row r="15" spans="1:71" x14ac:dyDescent="0.3">
      <c r="A15" s="5" t="s">
        <v>43</v>
      </c>
      <c r="B15" s="6">
        <v>2</v>
      </c>
      <c r="C15" s="6">
        <v>4</v>
      </c>
      <c r="D15" s="8">
        <f t="shared" ref="D15:D19" si="5">C15/B15</f>
        <v>2</v>
      </c>
      <c r="E15" s="6">
        <v>3</v>
      </c>
      <c r="F15" s="6">
        <v>0</v>
      </c>
      <c r="G15" s="6"/>
      <c r="I15" s="5" t="s">
        <v>40</v>
      </c>
      <c r="J15" s="6">
        <v>5</v>
      </c>
      <c r="K15" s="6">
        <v>19</v>
      </c>
      <c r="L15" s="8">
        <f>K15/J15</f>
        <v>3.8</v>
      </c>
      <c r="M15" s="6">
        <v>6</v>
      </c>
      <c r="N15" s="6">
        <v>0</v>
      </c>
      <c r="O15" s="6"/>
      <c r="Q15" s="5" t="s">
        <v>42</v>
      </c>
      <c r="R15" s="6">
        <v>3</v>
      </c>
      <c r="S15" s="6">
        <v>8</v>
      </c>
      <c r="T15" s="8">
        <f>S15/R15</f>
        <v>2.6666666666666665</v>
      </c>
      <c r="U15" s="6">
        <v>4</v>
      </c>
      <c r="V15" s="6">
        <v>0</v>
      </c>
      <c r="W15" s="6"/>
      <c r="Y15" s="5" t="s">
        <v>59</v>
      </c>
      <c r="Z15" s="6">
        <v>2</v>
      </c>
      <c r="AA15" s="6">
        <v>5</v>
      </c>
      <c r="AB15" s="8">
        <f>AA15/Z15</f>
        <v>2.5</v>
      </c>
      <c r="AC15" s="6">
        <v>3</v>
      </c>
      <c r="AD15" s="6">
        <v>0</v>
      </c>
      <c r="AE15" s="6"/>
      <c r="AG15" s="14" t="s">
        <v>43</v>
      </c>
      <c r="AH15" s="6">
        <v>5</v>
      </c>
      <c r="AI15" s="6">
        <v>20</v>
      </c>
      <c r="AJ15" s="8">
        <f>AI15/AH15</f>
        <v>4</v>
      </c>
      <c r="AK15" s="6">
        <v>4</v>
      </c>
      <c r="AL15" s="6">
        <v>1</v>
      </c>
      <c r="AM15" s="6"/>
      <c r="AO15" s="5" t="s">
        <v>43</v>
      </c>
      <c r="AP15" s="6">
        <v>3</v>
      </c>
      <c r="AQ15" s="6">
        <v>0</v>
      </c>
      <c r="AR15" s="8">
        <f>AQ15/AP15</f>
        <v>0</v>
      </c>
      <c r="AS15" s="6">
        <v>5</v>
      </c>
      <c r="AT15" s="6">
        <v>0</v>
      </c>
      <c r="AU15" s="6"/>
      <c r="AW15" s="5" t="s">
        <v>60</v>
      </c>
      <c r="AX15" s="6">
        <v>10</v>
      </c>
      <c r="AY15" s="6">
        <v>25</v>
      </c>
      <c r="AZ15" s="6">
        <f t="shared" ref="AZ15" si="6">AY15/AX15</f>
        <v>2.5</v>
      </c>
      <c r="BA15" s="6">
        <v>16</v>
      </c>
      <c r="BB15" s="6">
        <v>0</v>
      </c>
      <c r="BC15" s="6"/>
      <c r="BE15" s="5" t="s">
        <v>44</v>
      </c>
      <c r="BF15" s="6">
        <v>4</v>
      </c>
      <c r="BG15" s="6">
        <v>7</v>
      </c>
      <c r="BH15" s="6">
        <f>BG15/BF15</f>
        <v>1.75</v>
      </c>
      <c r="BI15" s="6">
        <v>0</v>
      </c>
      <c r="BJ15" s="6">
        <v>0</v>
      </c>
      <c r="BK15" s="6"/>
      <c r="BL15" s="6"/>
      <c r="BM15" s="5" t="s">
        <v>45</v>
      </c>
      <c r="BN15" s="6">
        <v>3</v>
      </c>
      <c r="BO15" s="6">
        <v>5</v>
      </c>
      <c r="BP15" s="8">
        <f>BO15/BN15</f>
        <v>1.6666666666666667</v>
      </c>
      <c r="BQ15" s="6">
        <v>3</v>
      </c>
      <c r="BR15" s="6">
        <v>0</v>
      </c>
    </row>
    <row r="16" spans="1:71" x14ac:dyDescent="0.3">
      <c r="A16" s="5" t="s">
        <v>44</v>
      </c>
      <c r="B16" s="6">
        <v>3</v>
      </c>
      <c r="C16" s="6">
        <v>4</v>
      </c>
      <c r="D16" s="8">
        <f t="shared" si="5"/>
        <v>1.3333333333333333</v>
      </c>
      <c r="E16" s="6">
        <v>4</v>
      </c>
      <c r="F16" s="6">
        <v>0</v>
      </c>
      <c r="G16" s="6"/>
      <c r="I16" s="5" t="s">
        <v>44</v>
      </c>
      <c r="J16" s="6">
        <v>3</v>
      </c>
      <c r="K16" s="6">
        <v>8</v>
      </c>
      <c r="L16" s="8">
        <f t="shared" ref="L16" si="7">K16/J16</f>
        <v>2.6666666666666665</v>
      </c>
      <c r="M16" s="6">
        <v>4</v>
      </c>
      <c r="N16" s="6">
        <v>0</v>
      </c>
      <c r="O16" s="6"/>
      <c r="Q16" s="5" t="s">
        <v>40</v>
      </c>
      <c r="R16" s="6">
        <v>2</v>
      </c>
      <c r="S16" s="6">
        <v>5</v>
      </c>
      <c r="T16" s="8">
        <f>S16/R16</f>
        <v>2.5</v>
      </c>
      <c r="U16" s="6">
        <v>4</v>
      </c>
      <c r="V16" s="6">
        <v>0</v>
      </c>
      <c r="W16" s="6"/>
      <c r="Y16" s="5" t="s">
        <v>41</v>
      </c>
      <c r="Z16" s="6">
        <v>6</v>
      </c>
      <c r="AA16" s="6">
        <v>26</v>
      </c>
      <c r="AB16" s="8">
        <f>AA16/Z16</f>
        <v>4.333333333333333</v>
      </c>
      <c r="AC16" s="6">
        <v>8</v>
      </c>
      <c r="AD16" s="6">
        <v>0</v>
      </c>
      <c r="AE16" s="6"/>
      <c r="AG16" s="14" t="s">
        <v>40</v>
      </c>
      <c r="AH16" s="6">
        <v>3</v>
      </c>
      <c r="AI16" s="6">
        <v>8</v>
      </c>
      <c r="AJ16" s="8">
        <f>AI16/AH16</f>
        <v>2.6666666666666665</v>
      </c>
      <c r="AK16" s="6">
        <v>8</v>
      </c>
      <c r="AL16" s="6">
        <v>0</v>
      </c>
      <c r="AM16" s="6"/>
      <c r="AO16" s="5" t="s">
        <v>40</v>
      </c>
      <c r="AP16" s="6">
        <v>5</v>
      </c>
      <c r="AQ16" s="6">
        <v>4</v>
      </c>
      <c r="AR16" s="8">
        <f>AQ16/AP16</f>
        <v>0.8</v>
      </c>
      <c r="AS16" s="6">
        <v>6</v>
      </c>
      <c r="AT16" s="6">
        <v>0</v>
      </c>
      <c r="AU16" s="6"/>
      <c r="AW16" s="5" t="s">
        <v>44</v>
      </c>
      <c r="AX16" s="6">
        <v>2</v>
      </c>
      <c r="AY16" s="6">
        <v>0</v>
      </c>
      <c r="AZ16" s="6">
        <f>AY16/AX16</f>
        <v>0</v>
      </c>
      <c r="BA16" s="6">
        <v>0</v>
      </c>
      <c r="BB16" s="6">
        <v>0</v>
      </c>
      <c r="BC16" s="6"/>
      <c r="BF16" s="6"/>
      <c r="BG16" s="6"/>
      <c r="BH16" s="6"/>
      <c r="BI16" s="6"/>
      <c r="BJ16" s="6"/>
      <c r="BK16" s="6"/>
      <c r="BL16" s="6"/>
      <c r="BM16" s="5" t="s">
        <v>60</v>
      </c>
      <c r="BN16" s="6">
        <v>2</v>
      </c>
      <c r="BO16" s="6">
        <v>4</v>
      </c>
      <c r="BP16" s="8">
        <f t="shared" ref="BP16" si="8">BO16/BN16</f>
        <v>2</v>
      </c>
      <c r="BQ16" s="6">
        <v>2</v>
      </c>
      <c r="BR16" s="6">
        <v>0</v>
      </c>
    </row>
    <row r="17" spans="1:71" x14ac:dyDescent="0.3">
      <c r="A17" s="5" t="s">
        <v>45</v>
      </c>
      <c r="B17" s="6">
        <v>2</v>
      </c>
      <c r="C17" s="6">
        <v>2</v>
      </c>
      <c r="D17" s="8">
        <f t="shared" si="5"/>
        <v>1</v>
      </c>
      <c r="E17" s="6">
        <v>2</v>
      </c>
      <c r="F17" s="6">
        <v>0</v>
      </c>
      <c r="G17" s="6"/>
      <c r="J17" s="6"/>
      <c r="K17" s="6"/>
      <c r="L17" s="6"/>
      <c r="M17" s="6"/>
      <c r="N17" s="6"/>
      <c r="O17" s="6"/>
      <c r="R17" s="6"/>
      <c r="S17" s="6"/>
      <c r="T17" s="6"/>
      <c r="U17" s="6"/>
      <c r="V17" s="6"/>
      <c r="W17" s="6"/>
      <c r="Z17" s="6"/>
      <c r="AA17" s="6"/>
      <c r="AB17" s="6"/>
      <c r="AC17" s="6"/>
      <c r="AD17" s="6"/>
      <c r="AE17" s="6"/>
      <c r="AG17" s="14"/>
      <c r="AH17" s="6"/>
      <c r="AI17" s="6"/>
      <c r="AJ17" s="6"/>
      <c r="AK17" s="6"/>
      <c r="AL17" s="6"/>
      <c r="AM17" s="6"/>
      <c r="AO17" s="5" t="s">
        <v>60</v>
      </c>
      <c r="AP17" s="6">
        <v>7</v>
      </c>
      <c r="AQ17" s="6">
        <v>20</v>
      </c>
      <c r="AR17" s="8">
        <f>AQ17/AP17</f>
        <v>2.8571428571428572</v>
      </c>
      <c r="AS17" s="6">
        <v>12</v>
      </c>
      <c r="AT17" s="6">
        <v>0</v>
      </c>
      <c r="AU17" s="6"/>
      <c r="AW17" s="5" t="s">
        <v>59</v>
      </c>
      <c r="AX17" s="6">
        <v>1</v>
      </c>
      <c r="AY17" s="6">
        <v>0</v>
      </c>
      <c r="AZ17" s="6">
        <f>AY17/AX17</f>
        <v>0</v>
      </c>
      <c r="BA17" s="6">
        <v>0</v>
      </c>
      <c r="BB17" s="6">
        <v>0</v>
      </c>
      <c r="BC17" s="6"/>
      <c r="BE17" s="1" t="s">
        <v>14</v>
      </c>
      <c r="BF17" s="6"/>
      <c r="BG17" s="6"/>
      <c r="BH17" s="6"/>
      <c r="BI17" s="6"/>
      <c r="BJ17" s="6"/>
      <c r="BK17" s="6"/>
      <c r="BL17" s="6"/>
      <c r="BM17" s="5" t="s">
        <v>44</v>
      </c>
      <c r="BN17" s="6">
        <v>1</v>
      </c>
      <c r="BO17" s="6">
        <v>1</v>
      </c>
      <c r="BP17" s="8">
        <f>BO17/BN17</f>
        <v>1</v>
      </c>
      <c r="BQ17" s="6">
        <v>1</v>
      </c>
      <c r="BR17" s="6">
        <v>0</v>
      </c>
      <c r="BS17" s="6"/>
    </row>
    <row r="18" spans="1:71" x14ac:dyDescent="0.3">
      <c r="A18" s="5" t="s">
        <v>40</v>
      </c>
      <c r="B18" s="6">
        <v>1</v>
      </c>
      <c r="C18" s="6">
        <v>2</v>
      </c>
      <c r="D18" s="8">
        <f t="shared" si="5"/>
        <v>2</v>
      </c>
      <c r="E18" s="6">
        <v>2</v>
      </c>
      <c r="F18" s="6">
        <v>0</v>
      </c>
      <c r="G18" s="6"/>
      <c r="I18" s="1" t="s">
        <v>14</v>
      </c>
      <c r="J18" s="6"/>
      <c r="K18" s="6"/>
      <c r="L18" s="6"/>
      <c r="M18" s="6"/>
      <c r="N18" s="6"/>
      <c r="O18" s="6"/>
      <c r="Q18" s="1" t="s">
        <v>14</v>
      </c>
      <c r="R18" s="6"/>
      <c r="S18" s="6"/>
      <c r="T18" s="6"/>
      <c r="U18" s="6"/>
      <c r="V18" s="6"/>
      <c r="W18" s="6"/>
      <c r="Y18" s="1" t="s">
        <v>14</v>
      </c>
      <c r="Z18" s="6"/>
      <c r="AA18" s="6"/>
      <c r="AB18" s="6"/>
      <c r="AC18" s="6"/>
      <c r="AD18" s="6"/>
      <c r="AE18" s="6"/>
      <c r="AG18" s="15" t="s">
        <v>14</v>
      </c>
      <c r="AH18" s="6"/>
      <c r="AI18" s="6"/>
      <c r="AJ18" s="6"/>
      <c r="AK18" s="6"/>
      <c r="AL18" s="6"/>
      <c r="AM18" s="6"/>
      <c r="AO18" s="5" t="s">
        <v>80</v>
      </c>
      <c r="AP18" s="6">
        <v>2</v>
      </c>
      <c r="AQ18" s="6">
        <v>0</v>
      </c>
      <c r="AR18" s="8">
        <f>AQ18/AP18</f>
        <v>0</v>
      </c>
      <c r="AS18" s="6">
        <v>1</v>
      </c>
      <c r="AT18" s="6">
        <v>0</v>
      </c>
      <c r="AU18" s="6"/>
      <c r="AW18" s="5" t="s">
        <v>71</v>
      </c>
      <c r="AX18" s="6">
        <v>1</v>
      </c>
      <c r="AY18" s="6">
        <v>-5</v>
      </c>
      <c r="AZ18" s="6">
        <f>AY18/AX18</f>
        <v>-5</v>
      </c>
      <c r="BA18" s="6">
        <v>0</v>
      </c>
      <c r="BB18" s="6">
        <v>0</v>
      </c>
      <c r="BC18" s="6"/>
      <c r="BE18" s="5" t="s">
        <v>3</v>
      </c>
      <c r="BF18" s="6" t="s">
        <v>15</v>
      </c>
      <c r="BG18" s="6" t="s">
        <v>7</v>
      </c>
      <c r="BH18" s="6" t="s">
        <v>11</v>
      </c>
      <c r="BI18" s="6" t="s">
        <v>12</v>
      </c>
      <c r="BJ18" s="6" t="s">
        <v>13</v>
      </c>
      <c r="BK18" s="6"/>
      <c r="BL18" s="6"/>
      <c r="BM18" s="5" t="s">
        <v>40</v>
      </c>
      <c r="BN18" s="6">
        <v>3</v>
      </c>
      <c r="BO18" s="6">
        <v>-4</v>
      </c>
      <c r="BP18" s="8">
        <f>BO18/BN18</f>
        <v>-1.3333333333333333</v>
      </c>
      <c r="BQ18" s="6">
        <v>1</v>
      </c>
      <c r="BR18" s="6">
        <v>0</v>
      </c>
      <c r="BS18" s="6"/>
    </row>
    <row r="19" spans="1:71" x14ac:dyDescent="0.3">
      <c r="A19" s="5" t="s">
        <v>41</v>
      </c>
      <c r="B19" s="6">
        <v>1</v>
      </c>
      <c r="C19" s="6">
        <v>1</v>
      </c>
      <c r="D19" s="8">
        <f t="shared" si="5"/>
        <v>1</v>
      </c>
      <c r="E19" s="6">
        <v>1</v>
      </c>
      <c r="F19" s="6">
        <v>0</v>
      </c>
      <c r="G19" s="6"/>
      <c r="I19" s="5" t="s">
        <v>3</v>
      </c>
      <c r="J19" s="6" t="s">
        <v>15</v>
      </c>
      <c r="K19" s="6" t="s">
        <v>7</v>
      </c>
      <c r="L19" s="6" t="s">
        <v>11</v>
      </c>
      <c r="M19" s="6" t="s">
        <v>12</v>
      </c>
      <c r="N19" s="6" t="s">
        <v>13</v>
      </c>
      <c r="O19" s="6"/>
      <c r="Q19" s="5" t="s">
        <v>3</v>
      </c>
      <c r="R19" s="6" t="s">
        <v>15</v>
      </c>
      <c r="S19" s="6" t="s">
        <v>7</v>
      </c>
      <c r="T19" s="6" t="s">
        <v>11</v>
      </c>
      <c r="U19" s="6" t="s">
        <v>12</v>
      </c>
      <c r="V19" s="6" t="s">
        <v>13</v>
      </c>
      <c r="W19" s="6"/>
      <c r="Y19" s="5" t="s">
        <v>3</v>
      </c>
      <c r="Z19" s="6" t="s">
        <v>15</v>
      </c>
      <c r="AA19" s="6" t="s">
        <v>7</v>
      </c>
      <c r="AB19" s="6" t="s">
        <v>11</v>
      </c>
      <c r="AC19" s="6" t="s">
        <v>12</v>
      </c>
      <c r="AD19" s="6" t="s">
        <v>13</v>
      </c>
      <c r="AE19" s="6"/>
      <c r="AG19" s="14" t="s">
        <v>3</v>
      </c>
      <c r="AH19" s="6" t="s">
        <v>15</v>
      </c>
      <c r="AI19" s="6" t="s">
        <v>7</v>
      </c>
      <c r="AJ19" s="6" t="s">
        <v>11</v>
      </c>
      <c r="AK19" s="6" t="s">
        <v>12</v>
      </c>
      <c r="AL19" s="6" t="s">
        <v>13</v>
      </c>
      <c r="AM19" s="6"/>
      <c r="AP19" s="6"/>
      <c r="AQ19" s="6"/>
      <c r="AR19" s="6"/>
      <c r="AS19" s="6"/>
      <c r="AT19" s="6"/>
      <c r="AU19" s="6"/>
      <c r="AW19" s="5" t="s">
        <v>80</v>
      </c>
      <c r="AX19" s="6">
        <v>1</v>
      </c>
      <c r="AY19" s="6">
        <v>-2</v>
      </c>
      <c r="AZ19" s="6">
        <f>AY19/AX19</f>
        <v>-2</v>
      </c>
      <c r="BA19" s="6">
        <v>1</v>
      </c>
      <c r="BB19" s="6">
        <v>0</v>
      </c>
      <c r="BC19" s="6"/>
      <c r="BF19" s="6"/>
      <c r="BG19" s="6"/>
      <c r="BH19" s="6"/>
      <c r="BI19" s="6"/>
      <c r="BJ19" s="6"/>
      <c r="BK19" s="6"/>
      <c r="BL19" s="6"/>
      <c r="BM19" s="5" t="s">
        <v>59</v>
      </c>
      <c r="BN19" s="6">
        <v>1</v>
      </c>
      <c r="BO19" s="6">
        <v>-5</v>
      </c>
      <c r="BP19" s="8">
        <f>BO19/BN19</f>
        <v>-5</v>
      </c>
      <c r="BQ19" s="6">
        <v>-5</v>
      </c>
      <c r="BR19" s="6">
        <v>0</v>
      </c>
      <c r="BS19" s="6"/>
    </row>
    <row r="20" spans="1:71" x14ac:dyDescent="0.3">
      <c r="B20" s="6"/>
      <c r="C20" s="6"/>
      <c r="D20" s="6"/>
      <c r="E20" s="6"/>
      <c r="F20" s="6"/>
      <c r="G20" s="6"/>
      <c r="I20" s="5" t="s">
        <v>59</v>
      </c>
      <c r="J20" s="6">
        <v>2</v>
      </c>
      <c r="K20" s="6">
        <v>60</v>
      </c>
      <c r="L20" s="8">
        <f>K20/J20</f>
        <v>30</v>
      </c>
      <c r="M20" s="6">
        <v>50</v>
      </c>
      <c r="N20" s="6">
        <v>0</v>
      </c>
      <c r="O20" s="6"/>
      <c r="Q20" s="5" t="s">
        <v>59</v>
      </c>
      <c r="R20" s="6">
        <v>3</v>
      </c>
      <c r="S20" s="6">
        <v>100</v>
      </c>
      <c r="T20" s="8">
        <f>S20/R20</f>
        <v>33.333333333333336</v>
      </c>
      <c r="U20" s="6">
        <v>80</v>
      </c>
      <c r="V20" s="6">
        <v>1</v>
      </c>
      <c r="W20" s="6"/>
      <c r="Y20" s="5" t="s">
        <v>59</v>
      </c>
      <c r="Z20" s="6">
        <v>1</v>
      </c>
      <c r="AA20" s="6">
        <v>6</v>
      </c>
      <c r="AB20" s="8">
        <f>AA20/Z20</f>
        <v>6</v>
      </c>
      <c r="AC20" s="6">
        <v>6</v>
      </c>
      <c r="AD20" s="6">
        <v>0</v>
      </c>
      <c r="AE20" s="6"/>
      <c r="AG20" s="14" t="s">
        <v>59</v>
      </c>
      <c r="AH20" s="6">
        <v>2</v>
      </c>
      <c r="AI20" s="6">
        <v>20</v>
      </c>
      <c r="AJ20" s="8">
        <f>AI20/AH20</f>
        <v>10</v>
      </c>
      <c r="AK20" s="6">
        <v>12</v>
      </c>
      <c r="AL20" s="6">
        <v>0</v>
      </c>
      <c r="AM20" s="6"/>
      <c r="AP20" s="6"/>
      <c r="AQ20" s="6"/>
      <c r="AR20" s="6"/>
      <c r="AS20" s="6"/>
      <c r="AT20" s="6"/>
      <c r="AU20" s="6"/>
      <c r="AW20" s="5" t="s">
        <v>85</v>
      </c>
      <c r="AX20" s="6">
        <v>1</v>
      </c>
      <c r="AY20" s="6">
        <v>-5</v>
      </c>
      <c r="AZ20" s="6">
        <f>AY20/AX20</f>
        <v>-5</v>
      </c>
      <c r="BA20" s="6">
        <v>-5</v>
      </c>
      <c r="BB20" s="6">
        <v>0</v>
      </c>
      <c r="BC20" s="6"/>
      <c r="BE20" s="1" t="s">
        <v>16</v>
      </c>
      <c r="BF20" s="6"/>
      <c r="BG20" s="6"/>
      <c r="BH20" s="6"/>
      <c r="BI20" s="6"/>
      <c r="BJ20" s="6"/>
      <c r="BK20" s="6"/>
      <c r="BL20" s="6"/>
    </row>
    <row r="21" spans="1:71" x14ac:dyDescent="0.3">
      <c r="A21" s="1" t="s">
        <v>14</v>
      </c>
      <c r="B21" s="6"/>
      <c r="C21" s="6"/>
      <c r="D21" s="6"/>
      <c r="E21" s="6"/>
      <c r="F21" s="6"/>
      <c r="G21" s="6"/>
      <c r="I21" s="5" t="s">
        <v>44</v>
      </c>
      <c r="J21" s="6">
        <v>2</v>
      </c>
      <c r="K21" s="6">
        <v>15</v>
      </c>
      <c r="L21" s="8">
        <f>K21/J21</f>
        <v>7.5</v>
      </c>
      <c r="M21" s="6">
        <v>5</v>
      </c>
      <c r="N21" s="6">
        <v>0</v>
      </c>
      <c r="O21" s="6"/>
      <c r="Q21" s="5" t="s">
        <v>43</v>
      </c>
      <c r="R21" s="6">
        <v>2</v>
      </c>
      <c r="S21" s="6">
        <v>30</v>
      </c>
      <c r="T21" s="8">
        <f>S21/R21</f>
        <v>15</v>
      </c>
      <c r="U21" s="6">
        <v>20</v>
      </c>
      <c r="V21" s="6">
        <v>0</v>
      </c>
      <c r="W21" s="6"/>
      <c r="Z21" s="6"/>
      <c r="AA21" s="6"/>
      <c r="AB21" s="6"/>
      <c r="AC21" s="6"/>
      <c r="AD21" s="6"/>
      <c r="AE21" s="6"/>
      <c r="AG21" s="14" t="s">
        <v>44</v>
      </c>
      <c r="AH21" s="6">
        <v>1</v>
      </c>
      <c r="AI21" s="6">
        <v>10</v>
      </c>
      <c r="AJ21" s="8">
        <f>AI21/AH21</f>
        <v>10</v>
      </c>
      <c r="AK21" s="6">
        <v>10</v>
      </c>
      <c r="AL21" s="6">
        <v>0</v>
      </c>
      <c r="AM21" s="6"/>
      <c r="AO21" s="1" t="s">
        <v>14</v>
      </c>
      <c r="AP21" s="6"/>
      <c r="AQ21" s="6"/>
      <c r="AR21" s="6"/>
      <c r="AS21" s="6"/>
      <c r="AT21" s="6"/>
      <c r="AU21" s="6"/>
      <c r="AX21" s="6"/>
      <c r="AY21" s="6"/>
      <c r="AZ21" s="6"/>
      <c r="BA21" s="6"/>
      <c r="BB21" s="6"/>
      <c r="BC21" s="6"/>
      <c r="BE21" s="5" t="s">
        <v>3</v>
      </c>
      <c r="BF21" s="6" t="s">
        <v>17</v>
      </c>
      <c r="BG21" s="6" t="s">
        <v>18</v>
      </c>
      <c r="BH21" s="6" t="s">
        <v>19</v>
      </c>
      <c r="BI21" s="6"/>
      <c r="BJ21" s="6"/>
      <c r="BK21" s="6"/>
      <c r="BL21" s="6"/>
      <c r="BM21" s="1" t="s">
        <v>14</v>
      </c>
      <c r="BN21" s="6"/>
      <c r="BO21" s="6"/>
      <c r="BP21" s="6"/>
      <c r="BQ21" s="6"/>
      <c r="BR21" s="6"/>
      <c r="BS21" s="6"/>
    </row>
    <row r="22" spans="1:71" x14ac:dyDescent="0.3">
      <c r="A22" s="5" t="s">
        <v>3</v>
      </c>
      <c r="B22" s="6" t="s">
        <v>15</v>
      </c>
      <c r="C22" s="6" t="s">
        <v>7</v>
      </c>
      <c r="D22" s="6" t="s">
        <v>11</v>
      </c>
      <c r="E22" s="6" t="s">
        <v>12</v>
      </c>
      <c r="F22" s="6" t="s">
        <v>13</v>
      </c>
      <c r="G22" s="6"/>
      <c r="I22" s="5" t="s">
        <v>43</v>
      </c>
      <c r="J22" s="6">
        <v>1</v>
      </c>
      <c r="K22" s="6">
        <v>25</v>
      </c>
      <c r="L22" s="8">
        <f>K22/J22</f>
        <v>25</v>
      </c>
      <c r="M22" s="6">
        <v>4</v>
      </c>
      <c r="N22" s="6">
        <v>0</v>
      </c>
      <c r="O22" s="6"/>
      <c r="Q22" s="5" t="s">
        <v>62</v>
      </c>
      <c r="R22" s="6">
        <v>2</v>
      </c>
      <c r="S22" s="6">
        <v>30</v>
      </c>
      <c r="T22" s="8">
        <f>S22/R22</f>
        <v>15</v>
      </c>
      <c r="U22" s="6">
        <v>22</v>
      </c>
      <c r="V22" s="6">
        <v>0</v>
      </c>
      <c r="W22" s="6"/>
      <c r="Y22" s="1" t="s">
        <v>16</v>
      </c>
      <c r="Z22" s="6"/>
      <c r="AA22" s="6"/>
      <c r="AB22" s="6"/>
      <c r="AC22" s="6"/>
      <c r="AD22" s="6"/>
      <c r="AE22" s="6"/>
      <c r="AG22" s="14"/>
      <c r="AH22" s="6"/>
      <c r="AI22" s="6"/>
      <c r="AJ22" s="6"/>
      <c r="AK22" s="6"/>
      <c r="AL22" s="6"/>
      <c r="AM22" s="6"/>
      <c r="AO22" s="5" t="s">
        <v>3</v>
      </c>
      <c r="AP22" s="6" t="s">
        <v>15</v>
      </c>
      <c r="AQ22" s="6" t="s">
        <v>7</v>
      </c>
      <c r="AR22" s="6" t="s">
        <v>11</v>
      </c>
      <c r="AS22" s="6" t="s">
        <v>12</v>
      </c>
      <c r="AT22" s="6" t="s">
        <v>13</v>
      </c>
      <c r="AU22" s="6"/>
      <c r="AW22" s="1" t="s">
        <v>14</v>
      </c>
      <c r="AX22" s="6"/>
      <c r="AY22" s="6"/>
      <c r="AZ22" s="6"/>
      <c r="BA22" s="6"/>
      <c r="BB22" s="6"/>
      <c r="BC22" s="6"/>
      <c r="BE22" s="5" t="s">
        <v>48</v>
      </c>
      <c r="BF22" s="6" t="s">
        <v>48</v>
      </c>
      <c r="BG22" s="6" t="s">
        <v>48</v>
      </c>
      <c r="BH22" s="6" t="s">
        <v>48</v>
      </c>
      <c r="BI22" s="6"/>
      <c r="BJ22" s="6"/>
      <c r="BK22" s="6"/>
      <c r="BL22" s="6"/>
      <c r="BM22" s="5" t="s">
        <v>3</v>
      </c>
      <c r="BN22" s="6" t="s">
        <v>15</v>
      </c>
      <c r="BO22" s="6" t="s">
        <v>7</v>
      </c>
      <c r="BP22" s="6" t="s">
        <v>11</v>
      </c>
      <c r="BQ22" s="6" t="s">
        <v>12</v>
      </c>
      <c r="BR22" s="6" t="s">
        <v>13</v>
      </c>
      <c r="BS22" s="6"/>
    </row>
    <row r="23" spans="1:71" x14ac:dyDescent="0.3">
      <c r="A23" s="5" t="s">
        <v>44</v>
      </c>
      <c r="B23" s="6">
        <v>1</v>
      </c>
      <c r="C23" s="6">
        <v>5</v>
      </c>
      <c r="D23" s="8">
        <f>C23/B23</f>
        <v>5</v>
      </c>
      <c r="E23" s="6">
        <v>5</v>
      </c>
      <c r="F23" s="6">
        <v>0</v>
      </c>
      <c r="G23" s="6"/>
      <c r="I23" s="5" t="s">
        <v>62</v>
      </c>
      <c r="J23" s="6">
        <v>1</v>
      </c>
      <c r="K23" s="6">
        <v>10</v>
      </c>
      <c r="L23" s="8">
        <f>K23/J23</f>
        <v>10</v>
      </c>
      <c r="M23" s="6">
        <v>10</v>
      </c>
      <c r="N23" s="6">
        <v>1</v>
      </c>
      <c r="O23" s="6"/>
      <c r="R23" s="6"/>
      <c r="S23" s="6"/>
      <c r="T23" s="6"/>
      <c r="U23" s="6"/>
      <c r="V23" s="6"/>
      <c r="W23" s="6"/>
      <c r="Y23" s="5" t="s">
        <v>3</v>
      </c>
      <c r="Z23" s="6" t="s">
        <v>17</v>
      </c>
      <c r="AA23" s="6" t="s">
        <v>18</v>
      </c>
      <c r="AB23" s="6" t="s">
        <v>19</v>
      </c>
      <c r="AC23" s="6"/>
      <c r="AD23" s="6"/>
      <c r="AE23" s="6"/>
      <c r="AG23" s="14"/>
      <c r="AH23" s="6"/>
      <c r="AI23" s="6"/>
      <c r="AJ23" s="6"/>
      <c r="AK23" s="6"/>
      <c r="AL23" s="6"/>
      <c r="AM23" s="6"/>
      <c r="AO23" s="5" t="s">
        <v>46</v>
      </c>
      <c r="AP23" s="6">
        <v>1</v>
      </c>
      <c r="AQ23" s="6">
        <v>-1</v>
      </c>
      <c r="AR23" s="8">
        <f>AQ23/AP23</f>
        <v>-1</v>
      </c>
      <c r="AS23" s="6">
        <v>-1</v>
      </c>
      <c r="AT23" s="6">
        <v>0</v>
      </c>
      <c r="AU23" s="6"/>
      <c r="AW23" s="5" t="s">
        <v>3</v>
      </c>
      <c r="AX23" s="6" t="s">
        <v>15</v>
      </c>
      <c r="AY23" s="6" t="s">
        <v>7</v>
      </c>
      <c r="AZ23" s="6" t="s">
        <v>11</v>
      </c>
      <c r="BA23" s="6" t="s">
        <v>12</v>
      </c>
      <c r="BB23" s="6" t="s">
        <v>13</v>
      </c>
      <c r="BC23" s="6"/>
      <c r="BF23" s="6"/>
      <c r="BG23" s="6"/>
      <c r="BH23" s="6"/>
      <c r="BI23" s="6"/>
      <c r="BJ23" s="6"/>
      <c r="BK23" s="6"/>
      <c r="BL23" s="6"/>
      <c r="BM23" s="5" t="s">
        <v>59</v>
      </c>
      <c r="BN23" s="6">
        <v>1</v>
      </c>
      <c r="BO23" s="6">
        <v>65</v>
      </c>
      <c r="BP23" s="8">
        <f>BO23/BN23</f>
        <v>65</v>
      </c>
      <c r="BQ23" s="6">
        <v>65</v>
      </c>
      <c r="BR23" s="6">
        <v>1</v>
      </c>
      <c r="BS23" s="6"/>
    </row>
    <row r="24" spans="1:71" x14ac:dyDescent="0.3">
      <c r="A24" s="5" t="s">
        <v>43</v>
      </c>
      <c r="B24" s="6">
        <v>1</v>
      </c>
      <c r="C24" s="6">
        <v>4</v>
      </c>
      <c r="D24" s="8">
        <f>C24/B24</f>
        <v>4</v>
      </c>
      <c r="E24" s="6">
        <v>4</v>
      </c>
      <c r="F24" s="6">
        <v>0</v>
      </c>
      <c r="G24" s="6"/>
      <c r="J24" s="6"/>
      <c r="K24" s="6"/>
      <c r="L24" s="6"/>
      <c r="M24" s="6"/>
      <c r="N24" s="6"/>
      <c r="O24" s="6"/>
      <c r="R24" s="6"/>
      <c r="S24" s="6"/>
      <c r="T24" s="6"/>
      <c r="U24" s="6"/>
      <c r="V24" s="6"/>
      <c r="W24" s="6"/>
      <c r="Y24" s="5" t="s">
        <v>48</v>
      </c>
      <c r="Z24" s="6" t="s">
        <v>48</v>
      </c>
      <c r="AA24" s="6" t="s">
        <v>48</v>
      </c>
      <c r="AB24" s="6" t="s">
        <v>48</v>
      </c>
      <c r="AC24" s="6"/>
      <c r="AD24" s="6"/>
      <c r="AE24" s="6"/>
      <c r="AG24" s="14"/>
      <c r="AH24" s="6"/>
      <c r="AI24" s="6"/>
      <c r="AJ24" s="6"/>
      <c r="AK24" s="6"/>
      <c r="AL24" s="6"/>
      <c r="AM24" s="6"/>
      <c r="AO24" s="5" t="s">
        <v>44</v>
      </c>
      <c r="AP24" s="6">
        <v>2</v>
      </c>
      <c r="AQ24" s="6">
        <v>19</v>
      </c>
      <c r="AR24" s="8">
        <f>AQ24/AP24</f>
        <v>9.5</v>
      </c>
      <c r="AS24" s="6">
        <v>17</v>
      </c>
      <c r="AT24" s="6">
        <v>1</v>
      </c>
      <c r="AU24" s="6"/>
      <c r="AX24" s="6"/>
      <c r="AY24" s="6"/>
      <c r="AZ24" s="6"/>
      <c r="BA24" s="6"/>
      <c r="BB24" s="6"/>
      <c r="BC24" s="6"/>
      <c r="BE24" s="1" t="s">
        <v>25</v>
      </c>
      <c r="BF24" s="6"/>
      <c r="BG24" s="6"/>
      <c r="BH24" s="6"/>
      <c r="BI24" s="6"/>
      <c r="BJ24" s="6"/>
      <c r="BK24" s="6"/>
      <c r="BL24" s="6"/>
      <c r="BN24" s="6"/>
      <c r="BO24" s="6"/>
      <c r="BP24" s="6"/>
      <c r="BQ24" s="6"/>
      <c r="BR24" s="6"/>
      <c r="BS24" s="6"/>
    </row>
    <row r="25" spans="1:71" x14ac:dyDescent="0.3">
      <c r="A25" s="5" t="s">
        <v>46</v>
      </c>
      <c r="B25" s="6">
        <v>1</v>
      </c>
      <c r="C25" s="6">
        <v>3</v>
      </c>
      <c r="D25" s="8">
        <f>C25/B25</f>
        <v>3</v>
      </c>
      <c r="E25" s="6">
        <v>3</v>
      </c>
      <c r="F25" s="6">
        <v>0</v>
      </c>
      <c r="G25" s="6"/>
      <c r="I25" s="1" t="s">
        <v>16</v>
      </c>
      <c r="J25" s="6"/>
      <c r="K25" s="6"/>
      <c r="L25" s="6"/>
      <c r="M25" s="6"/>
      <c r="N25" s="6"/>
      <c r="O25" s="6"/>
      <c r="Q25" s="1" t="s">
        <v>16</v>
      </c>
      <c r="R25" s="6"/>
      <c r="S25" s="6"/>
      <c r="T25" s="6"/>
      <c r="U25" s="6"/>
      <c r="V25" s="6"/>
      <c r="W25" s="6"/>
      <c r="Z25" s="6"/>
      <c r="AA25" s="6"/>
      <c r="AB25" s="6"/>
      <c r="AC25" s="6"/>
      <c r="AD25" s="6"/>
      <c r="AE25" s="6"/>
      <c r="AG25" s="15" t="s">
        <v>16</v>
      </c>
      <c r="AH25" s="6"/>
      <c r="AI25" s="6"/>
      <c r="AJ25" s="6"/>
      <c r="AK25" s="6"/>
      <c r="AL25" s="6"/>
      <c r="AM25" s="6"/>
      <c r="AO25" s="5" t="s">
        <v>43</v>
      </c>
      <c r="AP25" s="6">
        <v>1</v>
      </c>
      <c r="AQ25" s="6">
        <v>32</v>
      </c>
      <c r="AR25" s="8">
        <f>AQ25/AP25</f>
        <v>32</v>
      </c>
      <c r="AS25" s="6">
        <v>32</v>
      </c>
      <c r="AT25" s="6">
        <v>0</v>
      </c>
      <c r="AU25" s="6"/>
      <c r="AW25" s="1" t="s">
        <v>16</v>
      </c>
      <c r="AX25" s="6"/>
      <c r="AY25" s="6"/>
      <c r="AZ25" s="6"/>
      <c r="BA25" s="6"/>
      <c r="BB25" s="6"/>
      <c r="BC25" s="6"/>
      <c r="BE25" s="5" t="s">
        <v>3</v>
      </c>
      <c r="BF25" s="6" t="s">
        <v>9</v>
      </c>
      <c r="BG25" s="6" t="s">
        <v>7</v>
      </c>
      <c r="BH25" s="6" t="s">
        <v>26</v>
      </c>
      <c r="BI25" s="6" t="s">
        <v>27</v>
      </c>
      <c r="BJ25" s="6" t="s">
        <v>28</v>
      </c>
      <c r="BK25" s="6" t="s">
        <v>13</v>
      </c>
      <c r="BL25" s="6"/>
      <c r="BM25" s="1" t="s">
        <v>16</v>
      </c>
      <c r="BN25" s="6"/>
      <c r="BO25" s="6"/>
      <c r="BP25" s="6"/>
      <c r="BQ25" s="6"/>
      <c r="BR25" s="6"/>
      <c r="BS25" s="6"/>
    </row>
    <row r="26" spans="1:71" x14ac:dyDescent="0.3">
      <c r="B26" s="6"/>
      <c r="C26" s="6"/>
      <c r="D26" s="6"/>
      <c r="E26" s="6"/>
      <c r="F26" s="6"/>
      <c r="G26" s="6"/>
      <c r="I26" s="5" t="s">
        <v>3</v>
      </c>
      <c r="J26" s="6" t="s">
        <v>17</v>
      </c>
      <c r="K26" s="6" t="s">
        <v>18</v>
      </c>
      <c r="L26" s="6" t="s">
        <v>19</v>
      </c>
      <c r="M26" s="6"/>
      <c r="N26" s="6"/>
      <c r="O26" s="6"/>
      <c r="Q26" s="5" t="s">
        <v>3</v>
      </c>
      <c r="R26" s="6" t="s">
        <v>17</v>
      </c>
      <c r="S26" s="6" t="s">
        <v>18</v>
      </c>
      <c r="T26" s="6" t="s">
        <v>19</v>
      </c>
      <c r="U26" s="6"/>
      <c r="V26" s="6"/>
      <c r="W26" s="6"/>
      <c r="Y26" s="1" t="s">
        <v>25</v>
      </c>
      <c r="Z26" s="6"/>
      <c r="AA26" s="6"/>
      <c r="AB26" s="6"/>
      <c r="AC26" s="6"/>
      <c r="AD26" s="6"/>
      <c r="AE26" s="6"/>
      <c r="AG26" s="14" t="s">
        <v>3</v>
      </c>
      <c r="AH26" s="6" t="s">
        <v>17</v>
      </c>
      <c r="AI26" s="6" t="s">
        <v>18</v>
      </c>
      <c r="AJ26" s="6" t="s">
        <v>19</v>
      </c>
      <c r="AK26" s="6"/>
      <c r="AL26" s="6"/>
      <c r="AM26" s="6"/>
      <c r="AP26" s="6"/>
      <c r="AQ26" s="6"/>
      <c r="AR26" s="6"/>
      <c r="AS26" s="6"/>
      <c r="AT26" s="6"/>
      <c r="AU26" s="6"/>
      <c r="AW26" s="5" t="s">
        <v>3</v>
      </c>
      <c r="AX26" s="6" t="s">
        <v>17</v>
      </c>
      <c r="AY26" s="6" t="s">
        <v>18</v>
      </c>
      <c r="AZ26" s="6" t="s">
        <v>19</v>
      </c>
      <c r="BA26" s="6"/>
      <c r="BB26" s="6"/>
      <c r="BC26" s="6"/>
      <c r="BE26" s="5" t="s">
        <v>62</v>
      </c>
      <c r="BF26" s="6"/>
      <c r="BG26" s="6"/>
      <c r="BH26" s="6"/>
      <c r="BI26" s="6">
        <v>1</v>
      </c>
      <c r="BJ26" s="6"/>
      <c r="BK26" s="6"/>
      <c r="BL26" s="6"/>
      <c r="BM26" s="5" t="s">
        <v>3</v>
      </c>
      <c r="BN26" s="6" t="s">
        <v>17</v>
      </c>
      <c r="BO26" s="6" t="s">
        <v>18</v>
      </c>
      <c r="BP26" s="6" t="s">
        <v>19</v>
      </c>
      <c r="BQ26" s="6"/>
      <c r="BR26" s="6"/>
      <c r="BS26" s="6"/>
    </row>
    <row r="27" spans="1:71" x14ac:dyDescent="0.3">
      <c r="A27" s="1" t="s">
        <v>16</v>
      </c>
      <c r="B27" s="6"/>
      <c r="C27" s="6"/>
      <c r="D27" s="6"/>
      <c r="E27" s="6"/>
      <c r="F27" s="6"/>
      <c r="G27" s="6"/>
      <c r="I27" s="5" t="s">
        <v>48</v>
      </c>
      <c r="J27" s="6" t="s">
        <v>48</v>
      </c>
      <c r="K27" s="6" t="s">
        <v>48</v>
      </c>
      <c r="L27" s="6" t="s">
        <v>48</v>
      </c>
      <c r="M27" s="6"/>
      <c r="N27" s="6"/>
      <c r="O27" s="6"/>
      <c r="Q27" s="5" t="s">
        <v>48</v>
      </c>
      <c r="R27" s="6" t="s">
        <v>48</v>
      </c>
      <c r="S27" s="6" t="s">
        <v>48</v>
      </c>
      <c r="T27" s="6" t="s">
        <v>48</v>
      </c>
      <c r="U27" s="6"/>
      <c r="V27" s="6"/>
      <c r="W27" s="6"/>
      <c r="Y27" s="5" t="s">
        <v>3</v>
      </c>
      <c r="Z27" s="6" t="s">
        <v>9</v>
      </c>
      <c r="AA27" s="6" t="s">
        <v>7</v>
      </c>
      <c r="AB27" s="6" t="s">
        <v>26</v>
      </c>
      <c r="AC27" s="6" t="s">
        <v>27</v>
      </c>
      <c r="AD27" s="6" t="s">
        <v>28</v>
      </c>
      <c r="AE27" s="6" t="s">
        <v>13</v>
      </c>
      <c r="AG27" s="14" t="s">
        <v>48</v>
      </c>
      <c r="AH27" s="6" t="s">
        <v>48</v>
      </c>
      <c r="AI27" s="6" t="s">
        <v>48</v>
      </c>
      <c r="AJ27" s="6" t="s">
        <v>48</v>
      </c>
      <c r="AK27" s="6"/>
      <c r="AL27" s="6"/>
      <c r="AM27" s="6"/>
      <c r="AP27" s="6"/>
      <c r="AQ27" s="6"/>
      <c r="AR27" s="6"/>
      <c r="AS27" s="6"/>
      <c r="AT27" s="6"/>
      <c r="AU27" s="6"/>
      <c r="AW27" s="5" t="s">
        <v>48</v>
      </c>
      <c r="AX27" s="6" t="s">
        <v>48</v>
      </c>
      <c r="AY27" s="6" t="s">
        <v>48</v>
      </c>
      <c r="AZ27" s="6" t="s">
        <v>48</v>
      </c>
      <c r="BA27" s="6"/>
      <c r="BB27" s="6"/>
      <c r="BC27" s="6"/>
      <c r="BE27" s="5" t="s">
        <v>60</v>
      </c>
      <c r="BI27" s="6">
        <v>1</v>
      </c>
      <c r="BL27" s="6"/>
      <c r="BM27" s="5" t="s">
        <v>105</v>
      </c>
      <c r="BN27" s="6">
        <v>1</v>
      </c>
      <c r="BO27" s="6">
        <v>0</v>
      </c>
      <c r="BP27" s="7">
        <v>0</v>
      </c>
      <c r="BQ27" s="6"/>
      <c r="BR27" s="6"/>
      <c r="BS27" s="6"/>
    </row>
    <row r="28" spans="1:71" x14ac:dyDescent="0.3">
      <c r="A28" s="5" t="s">
        <v>3</v>
      </c>
      <c r="B28" s="6" t="s">
        <v>17</v>
      </c>
      <c r="C28" s="6" t="s">
        <v>18</v>
      </c>
      <c r="D28" s="6" t="s">
        <v>19</v>
      </c>
      <c r="E28" s="6"/>
      <c r="F28" s="6"/>
      <c r="G28" s="6"/>
      <c r="J28" s="6"/>
      <c r="K28" s="6"/>
      <c r="L28" s="6"/>
      <c r="M28" s="6"/>
      <c r="N28" s="6"/>
      <c r="O28" s="6"/>
      <c r="R28" s="6"/>
      <c r="S28" s="6"/>
      <c r="T28" s="6"/>
      <c r="U28" s="6"/>
      <c r="V28" s="6"/>
      <c r="W28" s="6"/>
      <c r="Y28" s="5" t="s">
        <v>70</v>
      </c>
      <c r="Z28" s="6"/>
      <c r="AA28" s="6"/>
      <c r="AB28" s="6"/>
      <c r="AC28" s="6">
        <v>1</v>
      </c>
      <c r="AD28" s="6"/>
      <c r="AE28" s="6"/>
      <c r="AG28" s="14"/>
      <c r="AH28" s="6"/>
      <c r="AI28" s="6"/>
      <c r="AJ28" s="6"/>
      <c r="AK28" s="6"/>
      <c r="AL28" s="6"/>
      <c r="AM28" s="6"/>
      <c r="AO28" s="1" t="s">
        <v>16</v>
      </c>
      <c r="AP28" s="6"/>
      <c r="AQ28" s="6"/>
      <c r="AR28" s="6"/>
      <c r="AS28" s="6"/>
      <c r="AT28" s="6"/>
      <c r="AU28" s="6"/>
      <c r="AX28" s="6"/>
      <c r="AY28" s="6"/>
      <c r="AZ28" s="6"/>
      <c r="BA28" s="6"/>
      <c r="BB28" s="6"/>
      <c r="BC28" s="6"/>
      <c r="BL28" s="6"/>
      <c r="BN28" s="6"/>
      <c r="BO28" s="6"/>
      <c r="BP28" s="6"/>
      <c r="BQ28" s="6"/>
      <c r="BR28" s="6"/>
      <c r="BS28" s="6"/>
    </row>
    <row r="29" spans="1:71" x14ac:dyDescent="0.3">
      <c r="A29" s="6" t="s">
        <v>48</v>
      </c>
      <c r="B29" s="6" t="s">
        <v>48</v>
      </c>
      <c r="C29" s="6" t="s">
        <v>48</v>
      </c>
      <c r="D29" s="6" t="s">
        <v>48</v>
      </c>
      <c r="E29" s="6"/>
      <c r="F29" s="6"/>
      <c r="G29" s="6"/>
      <c r="I29" s="1" t="s">
        <v>25</v>
      </c>
      <c r="J29" s="6"/>
      <c r="K29" s="6"/>
      <c r="L29" s="6"/>
      <c r="M29" s="6"/>
      <c r="N29" s="6"/>
      <c r="O29" s="6"/>
      <c r="Q29" s="1" t="s">
        <v>25</v>
      </c>
      <c r="R29" s="6"/>
      <c r="S29" s="6"/>
      <c r="T29" s="6"/>
      <c r="U29" s="6"/>
      <c r="V29" s="6"/>
      <c r="W29" s="6"/>
      <c r="Y29" s="5" t="s">
        <v>47</v>
      </c>
      <c r="Z29" s="6"/>
      <c r="AA29" s="6"/>
      <c r="AB29" s="6"/>
      <c r="AC29" s="6">
        <v>1</v>
      </c>
      <c r="AD29" s="6">
        <v>1</v>
      </c>
      <c r="AE29" s="6"/>
      <c r="AG29" s="15" t="s">
        <v>25</v>
      </c>
      <c r="AH29" s="6"/>
      <c r="AI29" s="6"/>
      <c r="AJ29" s="6"/>
      <c r="AK29" s="6"/>
      <c r="AL29" s="6"/>
      <c r="AM29" s="6"/>
      <c r="AO29" s="5" t="s">
        <v>3</v>
      </c>
      <c r="AP29" s="6" t="s">
        <v>17</v>
      </c>
      <c r="AQ29" s="6" t="s">
        <v>18</v>
      </c>
      <c r="AR29" s="6" t="s">
        <v>19</v>
      </c>
      <c r="AS29" s="6"/>
      <c r="AT29" s="6"/>
      <c r="AU29" s="6"/>
      <c r="AW29" s="1" t="s">
        <v>25</v>
      </c>
      <c r="AX29" s="6"/>
      <c r="AY29" s="6"/>
      <c r="AZ29" s="6"/>
      <c r="BA29" s="6"/>
      <c r="BB29" s="6"/>
      <c r="BC29" s="6"/>
      <c r="BL29" s="6"/>
      <c r="BM29" s="1" t="s">
        <v>25</v>
      </c>
      <c r="BN29" s="6"/>
      <c r="BO29" s="6"/>
      <c r="BP29" s="6"/>
      <c r="BQ29" s="6"/>
      <c r="BR29" s="6"/>
      <c r="BS29" s="6"/>
    </row>
    <row r="30" spans="1:71" x14ac:dyDescent="0.3">
      <c r="B30" s="6"/>
      <c r="C30" s="6"/>
      <c r="D30" s="6"/>
      <c r="E30" s="6"/>
      <c r="F30" s="6"/>
      <c r="G30" s="6"/>
      <c r="I30" s="5" t="s">
        <v>3</v>
      </c>
      <c r="J30" s="6" t="s">
        <v>9</v>
      </c>
      <c r="K30" s="6" t="s">
        <v>7</v>
      </c>
      <c r="L30" s="6" t="s">
        <v>26</v>
      </c>
      <c r="M30" s="6" t="s">
        <v>27</v>
      </c>
      <c r="N30" s="6" t="s">
        <v>28</v>
      </c>
      <c r="O30" s="6" t="s">
        <v>13</v>
      </c>
      <c r="Q30" s="5" t="s">
        <v>3</v>
      </c>
      <c r="R30" s="6" t="s">
        <v>9</v>
      </c>
      <c r="S30" s="6" t="s">
        <v>7</v>
      </c>
      <c r="T30" s="6" t="s">
        <v>26</v>
      </c>
      <c r="U30" s="6" t="s">
        <v>27</v>
      </c>
      <c r="V30" s="6" t="s">
        <v>28</v>
      </c>
      <c r="W30" s="6" t="s">
        <v>13</v>
      </c>
      <c r="Y30" s="5" t="s">
        <v>71</v>
      </c>
      <c r="Z30" s="6">
        <v>1</v>
      </c>
      <c r="AA30" s="6">
        <v>25</v>
      </c>
      <c r="AB30" s="6"/>
      <c r="AC30" s="6"/>
      <c r="AD30" s="6"/>
      <c r="AE30" s="6"/>
      <c r="AG30" s="14" t="s">
        <v>3</v>
      </c>
      <c r="AH30" s="6" t="s">
        <v>9</v>
      </c>
      <c r="AI30" s="6" t="s">
        <v>7</v>
      </c>
      <c r="AJ30" s="6" t="s">
        <v>26</v>
      </c>
      <c r="AK30" s="6" t="s">
        <v>27</v>
      </c>
      <c r="AL30" s="6" t="s">
        <v>28</v>
      </c>
      <c r="AM30" s="6" t="s">
        <v>13</v>
      </c>
      <c r="AO30" s="5" t="s">
        <v>48</v>
      </c>
      <c r="AP30" s="6" t="s">
        <v>48</v>
      </c>
      <c r="AQ30" s="6" t="s">
        <v>48</v>
      </c>
      <c r="AR30" s="6" t="s">
        <v>48</v>
      </c>
      <c r="AS30" s="6"/>
      <c r="AT30" s="6"/>
      <c r="AU30" s="6"/>
      <c r="AW30" s="5" t="s">
        <v>3</v>
      </c>
      <c r="AX30" s="6" t="s">
        <v>9</v>
      </c>
      <c r="AY30" s="6" t="s">
        <v>7</v>
      </c>
      <c r="AZ30" s="6" t="s">
        <v>26</v>
      </c>
      <c r="BA30" s="6" t="s">
        <v>27</v>
      </c>
      <c r="BB30" s="6" t="s">
        <v>28</v>
      </c>
      <c r="BC30" s="6" t="s">
        <v>13</v>
      </c>
      <c r="BL30" s="6"/>
      <c r="BM30" s="5" t="s">
        <v>3</v>
      </c>
      <c r="BN30" s="6" t="s">
        <v>9</v>
      </c>
      <c r="BO30" s="6" t="s">
        <v>7</v>
      </c>
      <c r="BP30" s="6" t="s">
        <v>26</v>
      </c>
      <c r="BQ30" s="6" t="s">
        <v>27</v>
      </c>
      <c r="BR30" s="6" t="s">
        <v>28</v>
      </c>
      <c r="BS30" s="6" t="s">
        <v>13</v>
      </c>
    </row>
    <row r="31" spans="1:71" x14ac:dyDescent="0.3">
      <c r="A31" s="1" t="s">
        <v>25</v>
      </c>
      <c r="B31" s="6"/>
      <c r="C31" s="6"/>
      <c r="D31" s="6"/>
      <c r="E31" s="6"/>
      <c r="F31" s="6"/>
      <c r="G31" s="6"/>
      <c r="I31" s="5" t="s">
        <v>45</v>
      </c>
      <c r="J31" s="6"/>
      <c r="K31" s="6"/>
      <c r="L31" s="6"/>
      <c r="M31" s="6">
        <v>1</v>
      </c>
      <c r="N31" s="6"/>
      <c r="O31" s="6">
        <v>1</v>
      </c>
      <c r="Q31" s="5" t="s">
        <v>49</v>
      </c>
      <c r="R31" s="6">
        <v>1</v>
      </c>
      <c r="S31" s="6">
        <v>5</v>
      </c>
      <c r="T31" s="6"/>
      <c r="U31" s="6"/>
      <c r="V31" s="6"/>
      <c r="W31" s="6"/>
      <c r="Y31" s="5" t="s">
        <v>72</v>
      </c>
      <c r="Z31" s="6"/>
      <c r="AA31" s="6"/>
      <c r="AB31" s="6"/>
      <c r="AC31" s="6">
        <v>1</v>
      </c>
      <c r="AD31" s="6"/>
      <c r="AE31" s="6"/>
      <c r="AP31" s="6"/>
      <c r="AQ31" s="6"/>
      <c r="AR31" s="6"/>
      <c r="AS31" s="6"/>
      <c r="AT31" s="6"/>
      <c r="AU31" s="6"/>
      <c r="AW31" s="5" t="s">
        <v>47</v>
      </c>
      <c r="AX31" s="6"/>
      <c r="AY31" s="6"/>
      <c r="AZ31" s="6"/>
      <c r="BA31" s="6">
        <v>1</v>
      </c>
      <c r="BB31" s="6"/>
      <c r="BC31" s="6"/>
      <c r="BL31" s="6"/>
      <c r="BM31" s="5" t="s">
        <v>40</v>
      </c>
      <c r="BN31" s="6"/>
      <c r="BO31" s="6"/>
      <c r="BP31" s="6">
        <v>1</v>
      </c>
      <c r="BQ31" s="6"/>
      <c r="BR31" s="6"/>
      <c r="BS31" s="6"/>
    </row>
    <row r="32" spans="1:71" x14ac:dyDescent="0.3">
      <c r="A32" s="5" t="s">
        <v>3</v>
      </c>
      <c r="B32" s="6" t="s">
        <v>9</v>
      </c>
      <c r="C32" s="6" t="s">
        <v>7</v>
      </c>
      <c r="D32" s="6" t="s">
        <v>26</v>
      </c>
      <c r="E32" s="6" t="s">
        <v>27</v>
      </c>
      <c r="F32" s="6" t="s">
        <v>28</v>
      </c>
      <c r="G32" s="6" t="s">
        <v>13</v>
      </c>
      <c r="Q32" s="5" t="s">
        <v>60</v>
      </c>
      <c r="R32" s="6"/>
      <c r="S32" s="6"/>
      <c r="T32" s="6">
        <v>1</v>
      </c>
      <c r="U32" s="6"/>
      <c r="V32" s="6"/>
      <c r="W32" s="6"/>
      <c r="AO32" s="1" t="s">
        <v>25</v>
      </c>
      <c r="AP32" s="6"/>
      <c r="AQ32" s="6"/>
      <c r="AR32" s="6"/>
      <c r="AS32" s="6"/>
      <c r="AT32" s="6"/>
      <c r="AU32" s="6"/>
      <c r="BL32" s="6"/>
      <c r="BM32" s="5" t="s">
        <v>104</v>
      </c>
      <c r="BN32" s="6"/>
      <c r="BO32" s="6"/>
      <c r="BP32" s="6"/>
      <c r="BQ32" s="6">
        <v>1</v>
      </c>
      <c r="BR32" s="6"/>
      <c r="BS32" s="6"/>
    </row>
    <row r="33" spans="1:64" x14ac:dyDescent="0.3">
      <c r="A33" s="5" t="s">
        <v>47</v>
      </c>
      <c r="B33" s="6">
        <v>1</v>
      </c>
      <c r="C33" s="6">
        <v>30</v>
      </c>
      <c r="D33" s="6"/>
      <c r="E33" s="6">
        <v>1</v>
      </c>
      <c r="F33" s="6"/>
      <c r="G33" s="6">
        <v>1</v>
      </c>
      <c r="AO33" s="5" t="s">
        <v>3</v>
      </c>
      <c r="AP33" s="6" t="s">
        <v>9</v>
      </c>
      <c r="AQ33" s="6" t="s">
        <v>7</v>
      </c>
      <c r="AR33" s="6" t="s">
        <v>26</v>
      </c>
      <c r="AS33" s="6" t="s">
        <v>27</v>
      </c>
      <c r="AT33" s="6" t="s">
        <v>28</v>
      </c>
      <c r="AU33" s="6" t="s">
        <v>13</v>
      </c>
      <c r="BL33" s="6"/>
    </row>
    <row r="34" spans="1:64" x14ac:dyDescent="0.3">
      <c r="A34" s="5" t="s">
        <v>49</v>
      </c>
      <c r="B34" s="6">
        <v>1</v>
      </c>
      <c r="C34" s="6">
        <v>5</v>
      </c>
      <c r="D34" s="6"/>
      <c r="E34" s="6"/>
      <c r="F34" s="6"/>
      <c r="G34" s="6"/>
      <c r="AG34" s="14"/>
      <c r="AH34" s="6"/>
      <c r="AI34" s="6"/>
      <c r="AJ34" s="6"/>
      <c r="AK34" s="6"/>
      <c r="AL34" s="6"/>
      <c r="AM34" s="6"/>
      <c r="AO34" s="5" t="s">
        <v>80</v>
      </c>
      <c r="AP34" s="6">
        <v>1</v>
      </c>
      <c r="AQ34" s="6">
        <v>1</v>
      </c>
      <c r="AR34" s="6"/>
      <c r="AS34" s="6"/>
      <c r="AT34" s="6"/>
      <c r="AU34" s="6"/>
      <c r="BL34" s="6"/>
    </row>
    <row r="35" spans="1:64" x14ac:dyDescent="0.3">
      <c r="A35" s="5" t="s">
        <v>51</v>
      </c>
      <c r="B35" s="6"/>
      <c r="C35" s="6"/>
      <c r="D35" s="6">
        <v>2</v>
      </c>
      <c r="E35" s="6"/>
      <c r="F35" s="6"/>
      <c r="G35" s="6"/>
      <c r="AG35" s="14"/>
      <c r="AH35" s="6"/>
      <c r="AI35" s="6"/>
      <c r="AJ35" s="6"/>
      <c r="AK35" s="6"/>
      <c r="AL35" s="6"/>
      <c r="AM35" s="6"/>
      <c r="AO35" s="5" t="s">
        <v>81</v>
      </c>
      <c r="AP35" s="6"/>
      <c r="AQ35" s="6"/>
      <c r="AR35" s="6"/>
      <c r="AS35" s="6">
        <v>1</v>
      </c>
      <c r="AT35" s="6"/>
      <c r="AU35" s="6"/>
    </row>
    <row r="36" spans="1:64" x14ac:dyDescent="0.3">
      <c r="A36" s="5" t="s">
        <v>52</v>
      </c>
      <c r="B36" s="6"/>
      <c r="C36" s="6"/>
      <c r="D36" s="6"/>
      <c r="E36" s="6">
        <v>1</v>
      </c>
      <c r="F36" s="6"/>
      <c r="G36" s="6"/>
      <c r="AG36" s="14"/>
      <c r="AH36" s="6"/>
      <c r="AI36" s="6"/>
      <c r="AJ36" s="6"/>
      <c r="AK36" s="6"/>
      <c r="AL36" s="6"/>
      <c r="AM36" s="6"/>
      <c r="AO36" s="5" t="s">
        <v>47</v>
      </c>
      <c r="AS36" s="6">
        <v>1</v>
      </c>
      <c r="AX36" s="6"/>
      <c r="AY36" s="6"/>
      <c r="AZ36" s="6"/>
      <c r="BA36" s="6"/>
      <c r="BB36" s="6"/>
      <c r="BC36" s="6"/>
    </row>
    <row r="37" spans="1:64" x14ac:dyDescent="0.3">
      <c r="A37" s="5" t="s">
        <v>40</v>
      </c>
      <c r="B37" s="6"/>
      <c r="C37" s="6"/>
      <c r="D37" s="6">
        <v>1</v>
      </c>
      <c r="E37" s="6"/>
      <c r="F37" s="6"/>
      <c r="G37" s="6"/>
      <c r="AG37" s="6"/>
      <c r="AH37" s="6"/>
      <c r="AI37" s="6"/>
      <c r="AJ37" s="6"/>
      <c r="AK37" s="6"/>
      <c r="AL37" s="6"/>
      <c r="AM37" s="6"/>
      <c r="BB37" s="6"/>
      <c r="BC37" s="6"/>
    </row>
    <row r="39" spans="1:64" ht="16.2" x14ac:dyDescent="0.35">
      <c r="A39" s="20" t="s">
        <v>21</v>
      </c>
      <c r="B39" s="21"/>
      <c r="C39" s="21"/>
      <c r="D39" s="21"/>
      <c r="E39" s="21"/>
      <c r="F39" s="21"/>
      <c r="G39" s="21"/>
      <c r="H39" s="21"/>
      <c r="J39" s="20" t="s">
        <v>22</v>
      </c>
      <c r="K39" s="21"/>
      <c r="L39" s="21"/>
      <c r="M39" s="21"/>
    </row>
    <row r="40" spans="1:64" x14ac:dyDescent="0.3">
      <c r="A40" s="10" t="s">
        <v>2</v>
      </c>
    </row>
    <row r="41" spans="1:64" x14ac:dyDescent="0.3">
      <c r="A41" s="10" t="s">
        <v>3</v>
      </c>
      <c r="B41" s="10" t="s">
        <v>4</v>
      </c>
      <c r="C41" s="10" t="s">
        <v>5</v>
      </c>
      <c r="D41" s="10" t="s">
        <v>6</v>
      </c>
      <c r="E41" s="10" t="s">
        <v>7</v>
      </c>
      <c r="F41" s="10" t="s">
        <v>8</v>
      </c>
      <c r="G41" s="10" t="s">
        <v>9</v>
      </c>
      <c r="J41" s="1" t="s">
        <v>107</v>
      </c>
      <c r="K41" s="1"/>
      <c r="L41" s="1"/>
      <c r="M41" s="1"/>
    </row>
    <row r="42" spans="1:64" x14ac:dyDescent="0.3">
      <c r="A42" s="5" t="s">
        <v>40</v>
      </c>
      <c r="B42" s="6">
        <f>B9+J9+R9+AH9+AP9+BF9+BN9</f>
        <v>59</v>
      </c>
      <c r="C42" s="6">
        <f>C9+K9+S9+AI9+AQ9+BO9</f>
        <v>23</v>
      </c>
      <c r="D42" s="7">
        <f>C42/B42</f>
        <v>0.38983050847457629</v>
      </c>
      <c r="E42" s="6">
        <f>E9+M9+U9+AK9+AS9+BQ9</f>
        <v>415</v>
      </c>
      <c r="F42" s="6">
        <f>F9+N9+V9+AT9+BR9</f>
        <v>4</v>
      </c>
      <c r="G42" s="6">
        <f>G9+O9+W9+AM9+AU9+BK9+BS9</f>
        <v>7</v>
      </c>
      <c r="H42" s="10"/>
      <c r="J42" s="1" t="s">
        <v>89</v>
      </c>
      <c r="K42" s="1"/>
      <c r="L42" s="1"/>
      <c r="M42" s="1"/>
    </row>
    <row r="43" spans="1:64" x14ac:dyDescent="0.3">
      <c r="A43" s="5" t="s">
        <v>41</v>
      </c>
      <c r="B43" s="6">
        <f>B10+J10+R10+Z9+AX11</f>
        <v>12</v>
      </c>
      <c r="C43" s="6">
        <f>C10+K10+AA9</f>
        <v>1</v>
      </c>
      <c r="D43" s="7">
        <f>C43/B43</f>
        <v>8.3333333333333329E-2</v>
      </c>
      <c r="E43" s="6">
        <f>E10+M10+AC9</f>
        <v>6</v>
      </c>
      <c r="F43" s="6">
        <f>F10+N10</f>
        <v>0</v>
      </c>
      <c r="G43" s="6">
        <f>G10+O10</f>
        <v>0</v>
      </c>
      <c r="H43" s="6"/>
      <c r="J43" s="1" t="s">
        <v>108</v>
      </c>
      <c r="K43" s="1"/>
      <c r="L43" s="1"/>
      <c r="M43" s="1"/>
    </row>
    <row r="44" spans="1:64" x14ac:dyDescent="0.3">
      <c r="A44" s="5" t="s">
        <v>71</v>
      </c>
      <c r="B44" s="6">
        <v>4</v>
      </c>
      <c r="C44" s="6">
        <v>0</v>
      </c>
      <c r="D44" s="7">
        <f>C44/B44</f>
        <v>0</v>
      </c>
      <c r="E44" s="6">
        <v>0</v>
      </c>
      <c r="F44" s="6">
        <v>0</v>
      </c>
      <c r="G44" s="6">
        <v>1</v>
      </c>
      <c r="H44" s="6"/>
      <c r="J44" s="1" t="s">
        <v>109</v>
      </c>
      <c r="K44" s="1"/>
      <c r="L44" s="1"/>
      <c r="M44" s="1"/>
    </row>
    <row r="45" spans="1:64" x14ac:dyDescent="0.3">
      <c r="A45" s="5" t="s">
        <v>59</v>
      </c>
      <c r="B45" s="6">
        <v>3</v>
      </c>
      <c r="C45" s="6">
        <v>0</v>
      </c>
      <c r="D45" s="7">
        <f>C45/B45</f>
        <v>0</v>
      </c>
      <c r="E45" s="6">
        <v>0</v>
      </c>
      <c r="F45" s="6">
        <v>0</v>
      </c>
      <c r="G45" s="6">
        <v>0</v>
      </c>
      <c r="J45" s="1" t="s">
        <v>112</v>
      </c>
      <c r="K45" s="1"/>
      <c r="L45" s="1" t="s">
        <v>74</v>
      </c>
      <c r="M45" s="1" t="s">
        <v>111</v>
      </c>
    </row>
    <row r="46" spans="1:64" x14ac:dyDescent="0.3">
      <c r="J46" s="1" t="s">
        <v>113</v>
      </c>
      <c r="K46" s="1"/>
      <c r="L46" s="1" t="s">
        <v>106</v>
      </c>
      <c r="M46" s="1" t="s">
        <v>98</v>
      </c>
    </row>
    <row r="47" spans="1:64" x14ac:dyDescent="0.3">
      <c r="A47" s="10" t="s">
        <v>10</v>
      </c>
      <c r="J47" s="1" t="s">
        <v>110</v>
      </c>
      <c r="K47" s="1"/>
      <c r="L47" s="1"/>
      <c r="M47" s="1"/>
    </row>
    <row r="48" spans="1:64" x14ac:dyDescent="0.3">
      <c r="A48" s="10" t="s">
        <v>3</v>
      </c>
      <c r="B48" s="10" t="s">
        <v>4</v>
      </c>
      <c r="C48" s="10" t="s">
        <v>7</v>
      </c>
      <c r="D48" s="10" t="s">
        <v>11</v>
      </c>
      <c r="E48" s="10" t="s">
        <v>12</v>
      </c>
      <c r="F48" s="10" t="s">
        <v>13</v>
      </c>
      <c r="J48" s="1" t="s">
        <v>114</v>
      </c>
      <c r="K48" s="1"/>
      <c r="L48" s="1"/>
      <c r="M48" s="1"/>
    </row>
    <row r="49" spans="1:13" x14ac:dyDescent="0.3">
      <c r="A49" s="5" t="s">
        <v>44</v>
      </c>
      <c r="B49" s="6">
        <f>B16+J16+R14+Z14+AH14+AP14+AX16+BF15+BN17</f>
        <v>33</v>
      </c>
      <c r="C49" s="6">
        <f>C16+K16+S14+AA14+AI14+AQ14+BG15+BO17</f>
        <v>173</v>
      </c>
      <c r="D49" s="8">
        <f>C49/B49</f>
        <v>5.2424242424242422</v>
      </c>
      <c r="E49" s="6">
        <v>75</v>
      </c>
      <c r="F49" s="6">
        <f>V14</f>
        <v>1</v>
      </c>
      <c r="J49" s="1" t="s">
        <v>115</v>
      </c>
      <c r="K49" s="1"/>
      <c r="L49" s="1"/>
      <c r="M49" s="1"/>
    </row>
    <row r="50" spans="1:13" x14ac:dyDescent="0.3">
      <c r="A50" s="5" t="s">
        <v>60</v>
      </c>
      <c r="B50" s="6">
        <v>25</v>
      </c>
      <c r="C50" s="6">
        <v>67</v>
      </c>
      <c r="D50" s="8">
        <f>C50/B50</f>
        <v>2.68</v>
      </c>
      <c r="E50" s="6">
        <v>16</v>
      </c>
      <c r="F50" s="6">
        <v>0</v>
      </c>
    </row>
    <row r="51" spans="1:13" x14ac:dyDescent="0.3">
      <c r="A51" s="5" t="s">
        <v>40</v>
      </c>
      <c r="B51" s="6">
        <f>B18+J15+R16+AH16+AP16+BF14+BN18</f>
        <v>23</v>
      </c>
      <c r="C51" s="6">
        <f>C18+K15+S16+AI16+AQ16+BG14+BO18</f>
        <v>43</v>
      </c>
      <c r="D51" s="8">
        <f>C51/B51</f>
        <v>1.8695652173913044</v>
      </c>
      <c r="E51" s="6">
        <v>8</v>
      </c>
      <c r="F51" s="6">
        <v>0</v>
      </c>
    </row>
    <row r="52" spans="1:13" x14ac:dyDescent="0.3">
      <c r="A52" s="5" t="s">
        <v>47</v>
      </c>
      <c r="B52" s="6">
        <v>8</v>
      </c>
      <c r="C52" s="6">
        <v>41</v>
      </c>
      <c r="D52" s="8">
        <f>C52/B52</f>
        <v>5.125</v>
      </c>
      <c r="E52" s="6">
        <v>12</v>
      </c>
      <c r="F52" s="6">
        <v>0</v>
      </c>
    </row>
    <row r="53" spans="1:13" x14ac:dyDescent="0.3">
      <c r="A53" s="5" t="s">
        <v>42</v>
      </c>
      <c r="B53" s="6">
        <f>B14+J14+R15</f>
        <v>13</v>
      </c>
      <c r="C53" s="6">
        <f>C14+K14+S15</f>
        <v>40</v>
      </c>
      <c r="D53" s="8">
        <f>C53/B53</f>
        <v>3.0769230769230771</v>
      </c>
      <c r="E53" s="6">
        <v>9</v>
      </c>
      <c r="F53" s="6">
        <v>0</v>
      </c>
    </row>
    <row r="54" spans="1:13" x14ac:dyDescent="0.3">
      <c r="A54" s="5" t="s">
        <v>41</v>
      </c>
      <c r="B54" s="6">
        <f>B19+Z16</f>
        <v>7</v>
      </c>
      <c r="C54" s="6">
        <f>C19+AA16</f>
        <v>27</v>
      </c>
      <c r="D54" s="8">
        <f t="shared" ref="D54" si="9">C54/B54</f>
        <v>3.8571428571428572</v>
      </c>
      <c r="E54" s="6">
        <v>1</v>
      </c>
      <c r="F54" s="6">
        <v>0</v>
      </c>
    </row>
    <row r="55" spans="1:13" x14ac:dyDescent="0.3">
      <c r="A55" s="5" t="s">
        <v>43</v>
      </c>
      <c r="B55" s="6">
        <f>B15+AH15+AP15</f>
        <v>10</v>
      </c>
      <c r="C55" s="6">
        <f>C24+AI15+AQ15</f>
        <v>24</v>
      </c>
      <c r="D55" s="8">
        <f t="shared" ref="D55:D60" si="10">C55/B55</f>
        <v>2.4</v>
      </c>
      <c r="E55" s="6">
        <v>4</v>
      </c>
      <c r="F55" s="6">
        <f>AL15</f>
        <v>1</v>
      </c>
    </row>
    <row r="56" spans="1:13" x14ac:dyDescent="0.3">
      <c r="A56" s="5" t="s">
        <v>62</v>
      </c>
      <c r="B56" s="6">
        <v>2</v>
      </c>
      <c r="C56" s="6">
        <v>18</v>
      </c>
      <c r="D56" s="8">
        <f>C56/B56</f>
        <v>9</v>
      </c>
      <c r="E56" s="6">
        <v>14</v>
      </c>
      <c r="F56" s="6">
        <v>1</v>
      </c>
    </row>
    <row r="57" spans="1:13" x14ac:dyDescent="0.3">
      <c r="A57" s="5" t="s">
        <v>45</v>
      </c>
      <c r="B57" s="6">
        <f>B17+BN15</f>
        <v>5</v>
      </c>
      <c r="C57" s="6">
        <f>C17+BO15</f>
        <v>7</v>
      </c>
      <c r="D57" s="8">
        <f>C57/B57</f>
        <v>1.4</v>
      </c>
      <c r="E57" s="6">
        <v>3</v>
      </c>
      <c r="F57" s="6">
        <v>0</v>
      </c>
    </row>
    <row r="58" spans="1:13" x14ac:dyDescent="0.3">
      <c r="A58" s="5" t="s">
        <v>59</v>
      </c>
      <c r="B58" s="6">
        <f>Z15+AX17+BN19</f>
        <v>4</v>
      </c>
      <c r="C58" s="6">
        <f>AA15+BO19</f>
        <v>0</v>
      </c>
      <c r="D58" s="8">
        <f>C58/B58</f>
        <v>0</v>
      </c>
      <c r="E58" s="6">
        <v>3</v>
      </c>
      <c r="F58" s="6">
        <v>0</v>
      </c>
    </row>
    <row r="59" spans="1:13" x14ac:dyDescent="0.3">
      <c r="A59" s="5" t="s">
        <v>80</v>
      </c>
      <c r="B59" s="6">
        <v>3</v>
      </c>
      <c r="C59" s="6">
        <v>-2</v>
      </c>
      <c r="D59" s="8">
        <f>C59/B59</f>
        <v>-0.66666666666666663</v>
      </c>
      <c r="E59" s="6">
        <v>1</v>
      </c>
      <c r="F59" s="6">
        <v>0</v>
      </c>
    </row>
    <row r="60" spans="1:13" x14ac:dyDescent="0.3">
      <c r="A60" s="5" t="s">
        <v>85</v>
      </c>
      <c r="B60" s="6">
        <v>1</v>
      </c>
      <c r="C60" s="6">
        <v>-5</v>
      </c>
      <c r="D60" s="8">
        <f>C60/B60</f>
        <v>-5</v>
      </c>
      <c r="E60" s="6">
        <v>-5</v>
      </c>
      <c r="F60" s="6">
        <v>0</v>
      </c>
    </row>
    <row r="61" spans="1:13" x14ac:dyDescent="0.3">
      <c r="A61" s="5" t="s">
        <v>71</v>
      </c>
      <c r="B61" s="6">
        <v>1</v>
      </c>
      <c r="C61" s="6">
        <v>-5</v>
      </c>
      <c r="D61" s="8">
        <f>C61/B61</f>
        <v>-5</v>
      </c>
      <c r="E61" s="6">
        <v>-5</v>
      </c>
      <c r="F61" s="6">
        <v>0</v>
      </c>
    </row>
    <row r="63" spans="1:13" x14ac:dyDescent="0.3">
      <c r="A63" s="10" t="s">
        <v>14</v>
      </c>
    </row>
    <row r="64" spans="1:13" x14ac:dyDescent="0.3">
      <c r="A64" s="10" t="s">
        <v>3</v>
      </c>
      <c r="B64" s="10" t="s">
        <v>15</v>
      </c>
      <c r="C64" s="10" t="s">
        <v>7</v>
      </c>
      <c r="D64" s="10" t="s">
        <v>11</v>
      </c>
      <c r="E64" s="10" t="s">
        <v>12</v>
      </c>
      <c r="F64" s="10" t="s">
        <v>13</v>
      </c>
    </row>
    <row r="65" spans="1:7" x14ac:dyDescent="0.3">
      <c r="A65" s="5" t="s">
        <v>59</v>
      </c>
      <c r="B65" s="6">
        <f>J20+R20+Z20+AH20+BN23</f>
        <v>9</v>
      </c>
      <c r="C65" s="6">
        <f>K20+S20+AA20+AI20+BO23</f>
        <v>251</v>
      </c>
      <c r="D65" s="8">
        <f>C65/B65</f>
        <v>27.888888888888889</v>
      </c>
      <c r="E65" s="6">
        <v>80</v>
      </c>
      <c r="F65" s="6">
        <v>2</v>
      </c>
    </row>
    <row r="66" spans="1:7" x14ac:dyDescent="0.3">
      <c r="A66" s="5" t="s">
        <v>43</v>
      </c>
      <c r="B66" s="6">
        <f>B24+J22+R21+AP25</f>
        <v>5</v>
      </c>
      <c r="C66" s="6">
        <f>C24+K22+S21+AQ25</f>
        <v>91</v>
      </c>
      <c r="D66" s="8">
        <f>C66/B66</f>
        <v>18.2</v>
      </c>
      <c r="E66" s="6">
        <v>32</v>
      </c>
      <c r="F66" s="6">
        <v>0</v>
      </c>
    </row>
    <row r="67" spans="1:7" x14ac:dyDescent="0.3">
      <c r="A67" s="5" t="s">
        <v>44</v>
      </c>
      <c r="B67" s="6">
        <f>B23+J21+AH21+AP24</f>
        <v>6</v>
      </c>
      <c r="C67" s="6">
        <f>C23+K21+AI21+AQ24</f>
        <v>49</v>
      </c>
      <c r="D67" s="8">
        <f>C67/B67</f>
        <v>8.1666666666666661</v>
      </c>
      <c r="E67" s="6">
        <v>17</v>
      </c>
      <c r="F67" s="6">
        <v>1</v>
      </c>
    </row>
    <row r="68" spans="1:7" x14ac:dyDescent="0.3">
      <c r="A68" s="5" t="s">
        <v>62</v>
      </c>
      <c r="B68" s="6">
        <f>J23+R22</f>
        <v>3</v>
      </c>
      <c r="C68" s="6">
        <f>K23+S22</f>
        <v>40</v>
      </c>
      <c r="D68" s="8">
        <f>C68/B68</f>
        <v>13.333333333333334</v>
      </c>
      <c r="E68" s="6">
        <v>22</v>
      </c>
      <c r="F68" s="6">
        <f>N23</f>
        <v>1</v>
      </c>
    </row>
    <row r="69" spans="1:7" x14ac:dyDescent="0.3">
      <c r="A69" s="5" t="s">
        <v>46</v>
      </c>
      <c r="B69" s="6">
        <v>2</v>
      </c>
      <c r="C69" s="6">
        <v>2</v>
      </c>
      <c r="D69" s="8">
        <f>C69/B69</f>
        <v>1</v>
      </c>
      <c r="E69" s="6">
        <v>3</v>
      </c>
      <c r="F69" s="6">
        <v>0</v>
      </c>
    </row>
    <row r="71" spans="1:7" x14ac:dyDescent="0.3">
      <c r="A71" s="10" t="s">
        <v>16</v>
      </c>
    </row>
    <row r="72" spans="1:7" x14ac:dyDescent="0.3">
      <c r="A72" s="10" t="s">
        <v>3</v>
      </c>
      <c r="B72" s="1" t="s">
        <v>17</v>
      </c>
      <c r="C72" s="1" t="s">
        <v>18</v>
      </c>
      <c r="D72" s="1" t="s">
        <v>19</v>
      </c>
    </row>
    <row r="73" spans="1:7" x14ac:dyDescent="0.3">
      <c r="A73" s="5" t="s">
        <v>105</v>
      </c>
      <c r="B73" s="6">
        <v>1</v>
      </c>
      <c r="C73" s="6">
        <v>0</v>
      </c>
      <c r="D73" s="7">
        <v>0</v>
      </c>
    </row>
    <row r="75" spans="1:7" x14ac:dyDescent="0.3">
      <c r="A75" s="10" t="s">
        <v>25</v>
      </c>
    </row>
    <row r="76" spans="1:7" x14ac:dyDescent="0.3">
      <c r="A76" s="10" t="s">
        <v>3</v>
      </c>
      <c r="B76" s="10" t="s">
        <v>9</v>
      </c>
      <c r="C76" s="10" t="s">
        <v>7</v>
      </c>
      <c r="D76" s="10" t="s">
        <v>26</v>
      </c>
      <c r="E76" s="10" t="s">
        <v>27</v>
      </c>
      <c r="F76" s="10" t="s">
        <v>28</v>
      </c>
      <c r="G76" s="10" t="s">
        <v>13</v>
      </c>
    </row>
    <row r="77" spans="1:7" x14ac:dyDescent="0.3">
      <c r="A77" s="5" t="s">
        <v>47</v>
      </c>
      <c r="B77" s="6">
        <v>1</v>
      </c>
      <c r="C77" s="6">
        <v>30</v>
      </c>
      <c r="D77" s="6"/>
      <c r="E77" s="6">
        <v>4</v>
      </c>
      <c r="F77" s="6">
        <v>1</v>
      </c>
      <c r="G77" s="6">
        <v>1</v>
      </c>
    </row>
    <row r="78" spans="1:7" x14ac:dyDescent="0.3">
      <c r="A78" s="5" t="s">
        <v>49</v>
      </c>
      <c r="B78" s="6">
        <v>2</v>
      </c>
      <c r="C78" s="6">
        <v>10</v>
      </c>
      <c r="D78" s="6"/>
      <c r="E78" s="6"/>
      <c r="F78" s="6"/>
      <c r="G78" s="6"/>
    </row>
    <row r="79" spans="1:7" x14ac:dyDescent="0.3">
      <c r="A79" s="5" t="s">
        <v>60</v>
      </c>
      <c r="B79" s="6"/>
      <c r="C79" s="6"/>
      <c r="D79" s="6">
        <v>3</v>
      </c>
      <c r="E79" s="6">
        <v>1</v>
      </c>
      <c r="F79" s="6"/>
      <c r="G79" s="6"/>
    </row>
    <row r="80" spans="1:7" x14ac:dyDescent="0.3">
      <c r="A80" s="5" t="s">
        <v>52</v>
      </c>
      <c r="B80" s="6"/>
      <c r="C80" s="6"/>
      <c r="D80" s="6"/>
      <c r="E80" s="6">
        <v>2</v>
      </c>
      <c r="F80" s="6"/>
      <c r="G80" s="6"/>
    </row>
    <row r="81" spans="1:7" x14ac:dyDescent="0.3">
      <c r="A81" s="5" t="s">
        <v>40</v>
      </c>
      <c r="B81" s="6"/>
      <c r="C81" s="6"/>
      <c r="D81" s="6">
        <v>2</v>
      </c>
      <c r="E81" s="6"/>
      <c r="F81" s="6"/>
      <c r="G81" s="6"/>
    </row>
    <row r="82" spans="1:7" x14ac:dyDescent="0.3">
      <c r="A82" s="5" t="s">
        <v>45</v>
      </c>
      <c r="B82" s="6"/>
      <c r="C82" s="6"/>
      <c r="D82" s="6"/>
      <c r="E82" s="6">
        <v>1</v>
      </c>
      <c r="F82" s="6"/>
      <c r="G82" s="6">
        <v>1</v>
      </c>
    </row>
    <row r="83" spans="1:7" x14ac:dyDescent="0.3">
      <c r="A83" s="5" t="s">
        <v>70</v>
      </c>
      <c r="E83" s="6">
        <v>1</v>
      </c>
    </row>
    <row r="84" spans="1:7" x14ac:dyDescent="0.3">
      <c r="A84" s="5" t="s">
        <v>71</v>
      </c>
      <c r="B84" s="6">
        <v>1</v>
      </c>
      <c r="C84" s="6">
        <v>25</v>
      </c>
      <c r="D84" s="6"/>
      <c r="E84" s="6"/>
    </row>
    <row r="85" spans="1:7" x14ac:dyDescent="0.3">
      <c r="A85" s="5" t="s">
        <v>72</v>
      </c>
      <c r="B85" s="6"/>
      <c r="C85" s="6"/>
      <c r="D85" s="6"/>
      <c r="E85" s="6">
        <v>1</v>
      </c>
    </row>
    <row r="86" spans="1:7" x14ac:dyDescent="0.3">
      <c r="A86" s="5" t="s">
        <v>80</v>
      </c>
      <c r="B86" s="6">
        <v>1</v>
      </c>
      <c r="C86" s="6">
        <v>1</v>
      </c>
      <c r="D86" s="6"/>
    </row>
    <row r="87" spans="1:7" x14ac:dyDescent="0.3">
      <c r="A87" s="5" t="s">
        <v>62</v>
      </c>
      <c r="E87" s="6">
        <v>1</v>
      </c>
    </row>
    <row r="88" spans="1:7" x14ac:dyDescent="0.3">
      <c r="A88" s="5" t="s">
        <v>104</v>
      </c>
      <c r="E88" s="6">
        <v>1</v>
      </c>
    </row>
  </sheetData>
  <mergeCells count="11">
    <mergeCell ref="BM5:BS5"/>
    <mergeCell ref="BE5:BK5"/>
    <mergeCell ref="AW5:BC5"/>
    <mergeCell ref="J39:M39"/>
    <mergeCell ref="A39:H39"/>
    <mergeCell ref="AO5:AU5"/>
    <mergeCell ref="AG5:AM5"/>
    <mergeCell ref="Y5:AE5"/>
    <mergeCell ref="I5:O5"/>
    <mergeCell ref="A5:G5"/>
    <mergeCell ref="Q5:W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3C737BAEA5940BAB145C507FA85A8" ma:contentTypeVersion="0" ma:contentTypeDescription="Create a new document." ma:contentTypeScope="" ma:versionID="50c3c6888a9a343c5cf0ef1b8369bc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ad0ba3b7221183edac46df70ab51b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3FC40-E356-470B-AC7D-B66CFBCB6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0808C9-D503-4A73-8E23-D94AC9C443D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41768E-FA84-4F27-B3EC-4A1DA23011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>East Noble School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2015-09-01T18:09:30Z</cp:lastPrinted>
  <dcterms:created xsi:type="dcterms:W3CDTF">2015-08-25T14:49:45Z</dcterms:created>
  <dcterms:modified xsi:type="dcterms:W3CDTF">2015-10-21T14:13:35Z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0x010100F113C737BAEA5940BAB145C507FA85A8</vt:lpwstr>
  </property>
</Properties>
</file>