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ennett\SkyDrive\8th Grade US History\EN Football\EN Football 2014\"/>
    </mc:Choice>
  </mc:AlternateContent>
  <bookViews>
    <workbookView xWindow="0" yWindow="0" windowWidth="11496" windowHeight="3444" activeTab="1"/>
  </bookViews>
  <sheets>
    <sheet name="8th Grade" sheetId="1" r:id="rId1"/>
    <sheet name="7th Grad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C50" i="2"/>
  <c r="B50" i="2"/>
  <c r="C47" i="2"/>
  <c r="B47" i="2"/>
  <c r="D51" i="2"/>
  <c r="D41" i="2"/>
  <c r="D42" i="2"/>
  <c r="C37" i="2"/>
  <c r="B37" i="2"/>
  <c r="D40" i="2"/>
  <c r="F36" i="2"/>
  <c r="C36" i="2"/>
  <c r="B36" i="2"/>
  <c r="C38" i="2"/>
  <c r="B38" i="2"/>
  <c r="E30" i="2"/>
  <c r="C30" i="2"/>
  <c r="B30" i="2"/>
  <c r="F29" i="2"/>
  <c r="E29" i="2"/>
  <c r="C29" i="2"/>
  <c r="B29" i="2"/>
  <c r="D62" i="1"/>
  <c r="C54" i="1"/>
  <c r="B54" i="1"/>
  <c r="C51" i="1"/>
  <c r="B51" i="1"/>
  <c r="C46" i="1"/>
  <c r="B46" i="1"/>
  <c r="C44" i="1"/>
  <c r="B44" i="1"/>
  <c r="C43" i="1"/>
  <c r="B43" i="1"/>
  <c r="C42" i="1"/>
  <c r="B42" i="1"/>
  <c r="C41" i="1"/>
  <c r="B41" i="1"/>
  <c r="G36" i="1"/>
  <c r="F36" i="1"/>
  <c r="E36" i="1"/>
  <c r="C36" i="1"/>
  <c r="B36" i="1"/>
  <c r="BP18" i="1" l="1"/>
  <c r="BP17" i="1"/>
  <c r="BP36" i="1"/>
  <c r="BP24" i="1"/>
  <c r="BP23" i="1"/>
  <c r="BP16" i="1"/>
  <c r="BP15" i="1"/>
  <c r="BP14" i="1"/>
  <c r="BP9" i="1"/>
  <c r="BP30" i="2"/>
  <c r="BP26" i="2"/>
  <c r="BP25" i="2"/>
  <c r="BP19" i="2"/>
  <c r="BP18" i="2"/>
  <c r="BP17" i="2"/>
  <c r="BP16" i="2"/>
  <c r="BP14" i="2"/>
  <c r="BP10" i="2"/>
  <c r="BP24" i="2"/>
  <c r="BP23" i="2"/>
  <c r="BP15" i="2"/>
  <c r="BP9" i="2"/>
  <c r="B61" i="1" l="1"/>
  <c r="C55" i="1"/>
  <c r="B55" i="1"/>
  <c r="C50" i="1"/>
  <c r="B50" i="1"/>
  <c r="C45" i="1"/>
  <c r="B45" i="1"/>
  <c r="F42" i="1"/>
  <c r="F41" i="1"/>
  <c r="BH24" i="1"/>
  <c r="BH36" i="1"/>
  <c r="BH23" i="1"/>
  <c r="BH16" i="1"/>
  <c r="BH15" i="1"/>
  <c r="BH14" i="1"/>
  <c r="BH9" i="1"/>
  <c r="C48" i="2" l="1"/>
  <c r="B48" i="2"/>
  <c r="C35" i="2"/>
  <c r="B35" i="2"/>
  <c r="G29" i="2"/>
  <c r="BH24" i="2"/>
  <c r="BH23" i="2"/>
  <c r="BH15" i="2"/>
  <c r="BH14" i="2"/>
  <c r="BH9" i="2"/>
  <c r="AR10" i="1" l="1"/>
  <c r="AZ36" i="1"/>
  <c r="AZ23" i="1"/>
  <c r="AZ17" i="1"/>
  <c r="AZ16" i="1"/>
  <c r="AZ15" i="1"/>
  <c r="AZ14" i="1"/>
  <c r="AZ9" i="1"/>
  <c r="C49" i="2"/>
  <c r="B49" i="2"/>
  <c r="F39" i="2"/>
  <c r="C39" i="2"/>
  <c r="B39" i="2"/>
  <c r="F35" i="2"/>
  <c r="AZ30" i="2"/>
  <c r="AZ26" i="2"/>
  <c r="AZ25" i="2"/>
  <c r="AZ24" i="2"/>
  <c r="AZ23" i="2"/>
  <c r="AZ18" i="2"/>
  <c r="AZ17" i="2"/>
  <c r="AZ16" i="2"/>
  <c r="AZ15" i="2"/>
  <c r="AZ14" i="2"/>
  <c r="AZ10" i="2"/>
  <c r="AZ9" i="2"/>
  <c r="D50" i="2" l="1"/>
  <c r="D43" i="2"/>
  <c r="C43" i="2"/>
  <c r="B43" i="2"/>
  <c r="D38" i="2"/>
  <c r="AR26" i="2"/>
  <c r="AR19" i="2"/>
  <c r="AR18" i="2"/>
  <c r="AR30" i="2"/>
  <c r="AR25" i="2"/>
  <c r="AR24" i="2"/>
  <c r="AR23" i="2"/>
  <c r="AR17" i="2"/>
  <c r="AR16" i="2"/>
  <c r="AR15" i="2"/>
  <c r="AR14" i="2"/>
  <c r="AR10" i="2"/>
  <c r="AR9" i="2"/>
  <c r="D73" i="1"/>
  <c r="B70" i="1"/>
  <c r="C69" i="1"/>
  <c r="B69" i="1"/>
  <c r="C61" i="1"/>
  <c r="D61" i="1" s="1"/>
  <c r="D55" i="1"/>
  <c r="D51" i="1"/>
  <c r="C53" i="1"/>
  <c r="B53" i="1"/>
  <c r="D53" i="1" s="1"/>
  <c r="F45" i="1"/>
  <c r="D45" i="1"/>
  <c r="G37" i="1"/>
  <c r="F37" i="1"/>
  <c r="E37" i="1"/>
  <c r="C37" i="1"/>
  <c r="B37" i="1"/>
  <c r="AR40" i="1"/>
  <c r="AR39" i="1"/>
  <c r="AR31" i="1"/>
  <c r="AR30" i="1"/>
  <c r="AR29" i="1"/>
  <c r="AR36" i="1"/>
  <c r="AR26" i="1"/>
  <c r="AR25" i="1"/>
  <c r="AR24" i="1"/>
  <c r="AR16" i="1"/>
  <c r="AR17" i="1"/>
  <c r="AR18" i="1"/>
  <c r="AR23" i="1"/>
  <c r="AR19" i="1"/>
  <c r="AR15" i="1"/>
  <c r="AR14" i="1"/>
  <c r="AR9" i="1"/>
  <c r="D54" i="1" l="1"/>
  <c r="D37" i="1"/>
  <c r="D46" i="1"/>
  <c r="AJ20" i="1"/>
  <c r="AJ15" i="1"/>
  <c r="AJ14" i="1"/>
  <c r="AJ13" i="1"/>
  <c r="AJ9" i="1"/>
  <c r="D54" i="2"/>
  <c r="C54" i="2"/>
  <c r="B54" i="2"/>
  <c r="D37" i="2"/>
  <c r="D39" i="2"/>
  <c r="G30" i="2"/>
  <c r="F30" i="2"/>
  <c r="D30" i="2"/>
  <c r="AJ17" i="2"/>
  <c r="AJ10" i="2"/>
  <c r="AJ28" i="2"/>
  <c r="AJ22" i="2"/>
  <c r="AJ23" i="2"/>
  <c r="AJ21" i="2"/>
  <c r="AJ16" i="2"/>
  <c r="AJ15" i="2"/>
  <c r="AJ14" i="2"/>
  <c r="AJ9" i="2"/>
  <c r="D59" i="2" l="1"/>
  <c r="D53" i="2"/>
  <c r="C53" i="2"/>
  <c r="B53" i="2"/>
  <c r="D52" i="2"/>
  <c r="C52" i="2"/>
  <c r="B52" i="2"/>
  <c r="D47" i="2"/>
  <c r="D48" i="2"/>
  <c r="D31" i="2"/>
  <c r="G31" i="2"/>
  <c r="F31" i="2"/>
  <c r="E31" i="2"/>
  <c r="C31" i="2"/>
  <c r="B31" i="2"/>
  <c r="AB24" i="2"/>
  <c r="AB23" i="2"/>
  <c r="AB22" i="2"/>
  <c r="AB21" i="2"/>
  <c r="AB20" i="2"/>
  <c r="AB16" i="2"/>
  <c r="AB10" i="2"/>
  <c r="AB28" i="2"/>
  <c r="AB15" i="2"/>
  <c r="AB14" i="2"/>
  <c r="AB9" i="2"/>
  <c r="C52" i="1"/>
  <c r="B52" i="1"/>
  <c r="AB20" i="1"/>
  <c r="AB15" i="1"/>
  <c r="AB25" i="1"/>
  <c r="AB14" i="1"/>
  <c r="AB13" i="1"/>
  <c r="AB9" i="1"/>
  <c r="T14" i="2" l="1"/>
  <c r="T13" i="2"/>
  <c r="T9" i="2"/>
  <c r="T25" i="1" l="1"/>
  <c r="T14" i="1"/>
  <c r="T13" i="1"/>
  <c r="T9" i="1"/>
  <c r="D60" i="1" l="1"/>
  <c r="L25" i="1"/>
  <c r="D36" i="2" l="1"/>
  <c r="D29" i="2"/>
  <c r="L18" i="2"/>
  <c r="D18" i="2"/>
  <c r="L14" i="2"/>
  <c r="D14" i="2"/>
  <c r="L13" i="2"/>
  <c r="D13" i="2"/>
  <c r="L9" i="2"/>
  <c r="D9" i="2"/>
  <c r="C56" i="1"/>
  <c r="B56" i="1"/>
  <c r="D50" i="1"/>
  <c r="D44" i="1"/>
  <c r="F43" i="1"/>
  <c r="D36" i="1"/>
  <c r="D21" i="1"/>
  <c r="D20" i="1"/>
  <c r="D14" i="1"/>
  <c r="D15" i="1"/>
  <c r="D16" i="1"/>
  <c r="D13" i="1"/>
  <c r="D9" i="1"/>
  <c r="L21" i="1"/>
  <c r="L20" i="1"/>
  <c r="L9" i="1"/>
  <c r="L16" i="1"/>
  <c r="L15" i="1"/>
  <c r="L14" i="1"/>
  <c r="L13" i="1"/>
  <c r="D56" i="1" l="1"/>
  <c r="D43" i="1"/>
  <c r="D41" i="1"/>
  <c r="D42" i="1"/>
  <c r="D52" i="1"/>
  <c r="D49" i="2"/>
  <c r="D35" i="2"/>
</calcChain>
</file>

<file path=xl/comments1.xml><?xml version="1.0" encoding="utf-8"?>
<comments xmlns="http://schemas.openxmlformats.org/spreadsheetml/2006/main">
  <authors>
    <author>Matthew Bennett</author>
  </authors>
  <commentList>
    <comment ref="L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P9" authorId="0" shapeId="0">
      <text>
        <r>
          <rPr>
            <b/>
            <sz val="9"/>
            <color indexed="81"/>
            <rFont val="Tahoma"/>
            <family val="2"/>
          </rPr>
          <t>Matthew Bennett: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<sst xmlns="http://schemas.openxmlformats.org/spreadsheetml/2006/main" count="899" uniqueCount="109">
  <si>
    <t>ENMS Football 2014 Statistics</t>
  </si>
  <si>
    <t>Game Statistics</t>
  </si>
  <si>
    <t>Season Statistics</t>
  </si>
  <si>
    <t>Passing</t>
  </si>
  <si>
    <t>B. Swygart</t>
  </si>
  <si>
    <t>Player</t>
  </si>
  <si>
    <t>Yards</t>
  </si>
  <si>
    <t xml:space="preserve">TD </t>
  </si>
  <si>
    <t>INT</t>
  </si>
  <si>
    <t>Att</t>
  </si>
  <si>
    <t>Comp</t>
  </si>
  <si>
    <t>Rushing</t>
  </si>
  <si>
    <t>K. Harshberger</t>
  </si>
  <si>
    <t>T. Stacy</t>
  </si>
  <si>
    <t>D. Burtch</t>
  </si>
  <si>
    <t>TD</t>
  </si>
  <si>
    <t>Long</t>
  </si>
  <si>
    <t>Receiving</t>
  </si>
  <si>
    <t>Catches</t>
  </si>
  <si>
    <t>S. Pattee</t>
  </si>
  <si>
    <t>Week 1: East Noble vs. Angola (W, 20-8)</t>
  </si>
  <si>
    <t>Week 2: East Noble @ Dekalb (W, 18-6)</t>
  </si>
  <si>
    <t>Avg</t>
  </si>
  <si>
    <t>% Comp</t>
  </si>
  <si>
    <t>Team Statistics</t>
  </si>
  <si>
    <t>8th Grade</t>
  </si>
  <si>
    <t>Week 1: East Noble vs. Angola (W, 25-7)</t>
  </si>
  <si>
    <t>Week 2: East Noble @ Dekalb (L, 0-8)</t>
  </si>
  <si>
    <t>B. Parker</t>
  </si>
  <si>
    <t>H. Jones</t>
  </si>
  <si>
    <t>2 fumbles</t>
  </si>
  <si>
    <t>7th Grade</t>
  </si>
  <si>
    <t>Kicking</t>
  </si>
  <si>
    <t>PAT Att</t>
  </si>
  <si>
    <t>PAT Made</t>
  </si>
  <si>
    <t>% Made</t>
  </si>
  <si>
    <t>Interceptions</t>
  </si>
  <si>
    <t>N. Alwine</t>
  </si>
  <si>
    <t>Week 3: East Noble @ Maple Creek (L, 26-18)</t>
  </si>
  <si>
    <t>Week 3: East Noble @ Maple Creek (L, 0-24)</t>
  </si>
  <si>
    <t>A. Robinson</t>
  </si>
  <si>
    <t>M. Wallen</t>
  </si>
  <si>
    <t>1 fumble</t>
  </si>
  <si>
    <t>L. Nicolet</t>
  </si>
  <si>
    <t>H. Brown</t>
  </si>
  <si>
    <t>Week 4: East Noble vs. Carroll (L, 8-16)</t>
  </si>
  <si>
    <t>B. Miller</t>
  </si>
  <si>
    <t>B. Arnold</t>
  </si>
  <si>
    <t>G. Enrsberger</t>
  </si>
  <si>
    <t>K. McCeery</t>
  </si>
  <si>
    <t>L. McCue</t>
  </si>
  <si>
    <t>G. Ernsberger</t>
  </si>
  <si>
    <t>K. McCreery</t>
  </si>
  <si>
    <t>Week 5: East Noble @ Woodside (L, 20-38)</t>
  </si>
  <si>
    <t>C. Miller</t>
  </si>
  <si>
    <t>Week 4: East Noble vs. Carroll (W, 6-2)</t>
  </si>
  <si>
    <t>Week 5: East Noble @ Woodside (L, 6-38)</t>
  </si>
  <si>
    <t>D. Hile</t>
  </si>
  <si>
    <t>K. Ramsey</t>
  </si>
  <si>
    <t>B. Cox</t>
  </si>
  <si>
    <t>T. Reinbold</t>
  </si>
  <si>
    <t>S. Ratliff</t>
  </si>
  <si>
    <t>N. Mallas</t>
  </si>
  <si>
    <t>#</t>
  </si>
  <si>
    <t>2 fumble recoveries</t>
  </si>
  <si>
    <t>Kick Returns</t>
  </si>
  <si>
    <t>Week 6: East Noble vs. Bellmont (W, 30-22)</t>
  </si>
  <si>
    <t>B. Sparkman</t>
  </si>
  <si>
    <t>J. Glass</t>
  </si>
  <si>
    <t>Defense</t>
  </si>
  <si>
    <t>FR</t>
  </si>
  <si>
    <t>Sack</t>
  </si>
  <si>
    <t>Week 7: East Noble vs. Indian Springs (W, 18-6)</t>
  </si>
  <si>
    <t>Week 7: East Noble vs. Indian Springs (W, 26-24)</t>
  </si>
  <si>
    <t>Week 6: East Noble vs. Bellmont (W, 40-26)</t>
  </si>
  <si>
    <t>Takeaways: 21</t>
  </si>
  <si>
    <t>INT: 9</t>
  </si>
  <si>
    <t>FR: 12</t>
  </si>
  <si>
    <t>Week 8: East Noble vs. Summit (W, 12-6, OT)</t>
  </si>
  <si>
    <t>Ch. Miller</t>
  </si>
  <si>
    <t>G.Ernsberger</t>
  </si>
  <si>
    <t>INT: 7</t>
  </si>
  <si>
    <t>NHLMC Record: 3-4</t>
  </si>
  <si>
    <t>Week 8: East Noble @ New Haven (L, 39-24)</t>
  </si>
  <si>
    <t>NHLMC Record: 4-3</t>
  </si>
  <si>
    <t>Week 9: East Noble vs. Holy Cross (W, 53-28)</t>
  </si>
  <si>
    <t>C. Pratt</t>
  </si>
  <si>
    <t xml:space="preserve">J. Glass </t>
  </si>
  <si>
    <t>C. Gillian</t>
  </si>
  <si>
    <t>Week 9: East Noble vs. Holy Cross (L, 28-14)</t>
  </si>
  <si>
    <t>Record: 5-4</t>
  </si>
  <si>
    <t>Points Forced: 172</t>
  </si>
  <si>
    <t>Points Allowed: 197</t>
  </si>
  <si>
    <t>Giveaways: 18</t>
  </si>
  <si>
    <t>INT: 8</t>
  </si>
  <si>
    <t>FL: 10</t>
  </si>
  <si>
    <t>Team Passing Yards: 266</t>
  </si>
  <si>
    <t>Team Rushing Yards: 1748</t>
  </si>
  <si>
    <t>Total Yards: 2014</t>
  </si>
  <si>
    <t>Points Forced: 166</t>
  </si>
  <si>
    <t>Points Allowed: 155</t>
  </si>
  <si>
    <t>Takeaways: 18</t>
  </si>
  <si>
    <t>FR: 11</t>
  </si>
  <si>
    <t>Giveaways: 15</t>
  </si>
  <si>
    <t>FL: 8</t>
  </si>
  <si>
    <t>Team Passing Yards: 560</t>
  </si>
  <si>
    <t>Team Rushing Yards: 1051</t>
  </si>
  <si>
    <t>Total Yards: 1611</t>
  </si>
  <si>
    <t>FR for 5 yard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</si>
</sst>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74"/>
  <sheetViews>
    <sheetView topLeftCell="A31" workbookViewId="0">
      <selection activeCell="H34" sqref="H34"/>
    </sheetView>
  </sheetViews>
  <sheetFormatPr defaultRowHeight="13.8"/>
  <cols>
    <col min="1" max="1" width="13.09765625" customWidth="1"/>
    <col min="2" max="2" width="8" bestFit="1" customWidth="1"/>
    <col min="3" max="3" width="9.69921875" bestFit="1" customWidth="1"/>
    <col min="4" max="4" width="8.296875" bestFit="1" customWidth="1"/>
    <col min="5" max="5" width="5.296875" bestFit="1" customWidth="1"/>
    <col min="6" max="7" width="3.796875" bestFit="1" customWidth="1"/>
    <col min="9" max="9" width="13.19921875" bestFit="1" customWidth="1"/>
    <col min="10" max="10" width="8" style="2" bestFit="1" customWidth="1"/>
    <col min="11" max="11" width="6.09765625" style="2" bestFit="1" customWidth="1"/>
    <col min="12" max="12" width="8.296875" style="2" bestFit="1" customWidth="1"/>
    <col min="13" max="13" width="6" style="2" bestFit="1" customWidth="1"/>
    <col min="14" max="14" width="3.796875" style="2" bestFit="1" customWidth="1"/>
    <col min="15" max="15" width="3.796875" bestFit="1" customWidth="1"/>
    <col min="17" max="17" width="13.19921875" bestFit="1" customWidth="1"/>
    <col min="25" max="25" width="13.19921875" bestFit="1" customWidth="1"/>
    <col min="33" max="33" width="13.19921875" bestFit="1" customWidth="1"/>
    <col min="41" max="41" width="13.19921875" bestFit="1" customWidth="1"/>
    <col min="49" max="49" width="13.19921875" bestFit="1" customWidth="1"/>
    <col min="57" max="57" width="13.19921875" bestFit="1" customWidth="1"/>
    <col min="65" max="65" width="13.19921875" bestFit="1" customWidth="1"/>
  </cols>
  <sheetData>
    <row r="1" spans="1:71" ht="17.399999999999999">
      <c r="A1" s="21" t="s">
        <v>0</v>
      </c>
      <c r="B1" s="21"/>
      <c r="C1" s="21"/>
      <c r="D1" s="21"/>
      <c r="E1" s="21"/>
      <c r="H1" s="4" t="s">
        <v>25</v>
      </c>
    </row>
    <row r="3" spans="1:71" ht="15.6">
      <c r="A3" s="18" t="s">
        <v>1</v>
      </c>
      <c r="B3" s="18"/>
      <c r="C3" s="18"/>
      <c r="D3" s="18"/>
      <c r="E3" s="18"/>
    </row>
    <row r="5" spans="1:71" ht="15.6">
      <c r="A5" s="18" t="s">
        <v>20</v>
      </c>
      <c r="B5" s="18"/>
      <c r="C5" s="18"/>
      <c r="D5" s="18"/>
      <c r="E5" s="18"/>
      <c r="F5" s="19"/>
      <c r="I5" s="18" t="s">
        <v>21</v>
      </c>
      <c r="J5" s="18"/>
      <c r="K5" s="18"/>
      <c r="L5" s="18"/>
      <c r="M5" s="18"/>
      <c r="N5" s="19"/>
      <c r="Q5" s="18" t="s">
        <v>38</v>
      </c>
      <c r="R5" s="18"/>
      <c r="S5" s="18"/>
      <c r="T5" s="18"/>
      <c r="U5" s="18"/>
      <c r="V5" s="19"/>
      <c r="Y5" s="18" t="s">
        <v>55</v>
      </c>
      <c r="Z5" s="18"/>
      <c r="AA5" s="18"/>
      <c r="AB5" s="18"/>
      <c r="AC5" s="18"/>
      <c r="AD5" s="19"/>
      <c r="AG5" s="18" t="s">
        <v>56</v>
      </c>
      <c r="AH5" s="18"/>
      <c r="AI5" s="18"/>
      <c r="AJ5" s="18"/>
      <c r="AK5" s="18"/>
      <c r="AL5" s="19"/>
      <c r="AO5" s="18" t="s">
        <v>74</v>
      </c>
      <c r="AP5" s="18"/>
      <c r="AQ5" s="18"/>
      <c r="AR5" s="18"/>
      <c r="AS5" s="18"/>
      <c r="AT5" s="19"/>
      <c r="AW5" s="18" t="s">
        <v>73</v>
      </c>
      <c r="AX5" s="18"/>
      <c r="AY5" s="18"/>
      <c r="AZ5" s="18"/>
      <c r="BA5" s="18"/>
      <c r="BB5" s="19"/>
      <c r="BE5" s="18" t="s">
        <v>83</v>
      </c>
      <c r="BF5" s="18"/>
      <c r="BG5" s="18"/>
      <c r="BH5" s="18"/>
      <c r="BI5" s="18"/>
      <c r="BJ5" s="19"/>
      <c r="BM5" s="18" t="s">
        <v>89</v>
      </c>
      <c r="BN5" s="18"/>
      <c r="BO5" s="18"/>
      <c r="BP5" s="18"/>
      <c r="BQ5" s="18"/>
      <c r="BR5" s="19"/>
    </row>
    <row r="6" spans="1:71">
      <c r="J6"/>
      <c r="K6"/>
      <c r="L6"/>
      <c r="M6"/>
      <c r="N6"/>
    </row>
    <row r="7" spans="1:71">
      <c r="A7" s="3" t="s">
        <v>3</v>
      </c>
      <c r="I7" s="3" t="s">
        <v>3</v>
      </c>
      <c r="J7"/>
      <c r="K7"/>
      <c r="L7"/>
      <c r="M7"/>
      <c r="N7"/>
      <c r="Q7" s="3" t="s">
        <v>3</v>
      </c>
      <c r="Y7" s="3" t="s">
        <v>3</v>
      </c>
      <c r="AG7" s="3" t="s">
        <v>3</v>
      </c>
      <c r="AO7" s="3" t="s">
        <v>3</v>
      </c>
      <c r="AW7" s="3" t="s">
        <v>3</v>
      </c>
      <c r="BE7" s="3" t="s">
        <v>3</v>
      </c>
      <c r="BM7" s="3" t="s">
        <v>3</v>
      </c>
    </row>
    <row r="8" spans="1:71">
      <c r="A8" s="3" t="s">
        <v>5</v>
      </c>
      <c r="B8" s="3" t="s">
        <v>9</v>
      </c>
      <c r="C8" s="3" t="s">
        <v>10</v>
      </c>
      <c r="D8" s="3" t="s">
        <v>23</v>
      </c>
      <c r="E8" s="3" t="s">
        <v>6</v>
      </c>
      <c r="F8" s="3" t="s">
        <v>7</v>
      </c>
      <c r="G8" s="3" t="s">
        <v>8</v>
      </c>
      <c r="I8" s="3" t="s">
        <v>5</v>
      </c>
      <c r="J8" s="3" t="s">
        <v>9</v>
      </c>
      <c r="K8" s="3" t="s">
        <v>10</v>
      </c>
      <c r="L8" s="3" t="s">
        <v>23</v>
      </c>
      <c r="M8" s="3" t="s">
        <v>6</v>
      </c>
      <c r="N8" s="3" t="s">
        <v>7</v>
      </c>
      <c r="O8" s="3" t="s">
        <v>8</v>
      </c>
      <c r="Q8" s="3" t="s">
        <v>5</v>
      </c>
      <c r="R8" s="3" t="s">
        <v>9</v>
      </c>
      <c r="S8" s="3" t="s">
        <v>10</v>
      </c>
      <c r="T8" s="3" t="s">
        <v>23</v>
      </c>
      <c r="U8" s="3" t="s">
        <v>6</v>
      </c>
      <c r="V8" s="3" t="s">
        <v>7</v>
      </c>
      <c r="W8" s="3" t="s">
        <v>8</v>
      </c>
      <c r="Y8" s="3" t="s">
        <v>5</v>
      </c>
      <c r="Z8" s="3" t="s">
        <v>9</v>
      </c>
      <c r="AA8" s="3" t="s">
        <v>10</v>
      </c>
      <c r="AB8" s="3" t="s">
        <v>23</v>
      </c>
      <c r="AC8" s="3" t="s">
        <v>6</v>
      </c>
      <c r="AD8" s="3" t="s">
        <v>7</v>
      </c>
      <c r="AE8" s="3" t="s">
        <v>8</v>
      </c>
      <c r="AG8" s="3" t="s">
        <v>5</v>
      </c>
      <c r="AH8" s="3" t="s">
        <v>9</v>
      </c>
      <c r="AI8" s="3" t="s">
        <v>10</v>
      </c>
      <c r="AJ8" s="3" t="s">
        <v>23</v>
      </c>
      <c r="AK8" s="3" t="s">
        <v>6</v>
      </c>
      <c r="AL8" s="3" t="s">
        <v>7</v>
      </c>
      <c r="AM8" s="3" t="s">
        <v>8</v>
      </c>
      <c r="AO8" s="3" t="s">
        <v>5</v>
      </c>
      <c r="AP8" s="3" t="s">
        <v>9</v>
      </c>
      <c r="AQ8" s="3" t="s">
        <v>10</v>
      </c>
      <c r="AR8" s="3" t="s">
        <v>23</v>
      </c>
      <c r="AS8" s="3" t="s">
        <v>6</v>
      </c>
      <c r="AT8" s="3" t="s">
        <v>7</v>
      </c>
      <c r="AU8" s="3" t="s">
        <v>8</v>
      </c>
      <c r="AW8" s="3" t="s">
        <v>5</v>
      </c>
      <c r="AX8" s="3" t="s">
        <v>9</v>
      </c>
      <c r="AY8" s="3" t="s">
        <v>10</v>
      </c>
      <c r="AZ8" s="3" t="s">
        <v>23</v>
      </c>
      <c r="BA8" s="3" t="s">
        <v>6</v>
      </c>
      <c r="BB8" s="3" t="s">
        <v>7</v>
      </c>
      <c r="BC8" s="3" t="s">
        <v>8</v>
      </c>
      <c r="BE8" s="3" t="s">
        <v>5</v>
      </c>
      <c r="BF8" s="3" t="s">
        <v>9</v>
      </c>
      <c r="BG8" s="3" t="s">
        <v>10</v>
      </c>
      <c r="BH8" s="3" t="s">
        <v>23</v>
      </c>
      <c r="BI8" s="3" t="s">
        <v>6</v>
      </c>
      <c r="BJ8" s="3" t="s">
        <v>7</v>
      </c>
      <c r="BK8" s="3" t="s">
        <v>8</v>
      </c>
      <c r="BM8" s="3" t="s">
        <v>5</v>
      </c>
      <c r="BN8" s="3" t="s">
        <v>9</v>
      </c>
      <c r="BO8" s="3" t="s">
        <v>10</v>
      </c>
      <c r="BP8" s="3" t="s">
        <v>23</v>
      </c>
      <c r="BQ8" s="3" t="s">
        <v>6</v>
      </c>
      <c r="BR8" s="3" t="s">
        <v>7</v>
      </c>
      <c r="BS8" s="3" t="s">
        <v>8</v>
      </c>
    </row>
    <row r="9" spans="1:71">
      <c r="A9" t="s">
        <v>4</v>
      </c>
      <c r="B9" s="2">
        <v>5</v>
      </c>
      <c r="C9" s="2">
        <v>3</v>
      </c>
      <c r="D9" s="10">
        <f>C9/B9</f>
        <v>0.6</v>
      </c>
      <c r="E9" s="2">
        <v>25</v>
      </c>
      <c r="F9" s="2">
        <v>0</v>
      </c>
      <c r="G9" s="2">
        <v>0</v>
      </c>
      <c r="I9" t="s">
        <v>4</v>
      </c>
      <c r="J9" s="2">
        <v>4</v>
      </c>
      <c r="K9" s="2">
        <v>2</v>
      </c>
      <c r="L9" s="10">
        <f>K9/J9</f>
        <v>0.5</v>
      </c>
      <c r="M9" s="2">
        <v>47</v>
      </c>
      <c r="N9" s="2">
        <v>1</v>
      </c>
      <c r="O9" s="2">
        <v>0</v>
      </c>
      <c r="Q9" t="s">
        <v>4</v>
      </c>
      <c r="R9" s="2">
        <v>7</v>
      </c>
      <c r="S9" s="2">
        <v>0</v>
      </c>
      <c r="T9" s="10">
        <f>S9/R9</f>
        <v>0</v>
      </c>
      <c r="U9" s="2">
        <v>0</v>
      </c>
      <c r="V9" s="2">
        <v>0</v>
      </c>
      <c r="W9" s="2">
        <v>1</v>
      </c>
      <c r="Y9" t="s">
        <v>4</v>
      </c>
      <c r="Z9" s="2">
        <v>6</v>
      </c>
      <c r="AA9" s="2">
        <v>1</v>
      </c>
      <c r="AB9" s="10">
        <f>AA9/Z9</f>
        <v>0.16666666666666666</v>
      </c>
      <c r="AC9" s="2">
        <v>4</v>
      </c>
      <c r="AD9" s="2">
        <v>0</v>
      </c>
      <c r="AE9" s="2">
        <v>2</v>
      </c>
      <c r="AG9" t="s">
        <v>4</v>
      </c>
      <c r="AH9" s="2">
        <v>8</v>
      </c>
      <c r="AI9" s="2">
        <v>1</v>
      </c>
      <c r="AJ9" s="10">
        <f>AI9/AH9</f>
        <v>0.125</v>
      </c>
      <c r="AK9" s="2">
        <v>16</v>
      </c>
      <c r="AL9" s="2">
        <v>0</v>
      </c>
      <c r="AM9" s="2">
        <v>0</v>
      </c>
      <c r="AO9" t="s">
        <v>4</v>
      </c>
      <c r="AP9" s="2">
        <v>10</v>
      </c>
      <c r="AQ9" s="2">
        <v>6</v>
      </c>
      <c r="AR9" s="10">
        <f>AQ9/AP9</f>
        <v>0.6</v>
      </c>
      <c r="AS9" s="2">
        <v>94</v>
      </c>
      <c r="AT9" s="2">
        <v>0</v>
      </c>
      <c r="AU9" s="2">
        <v>1</v>
      </c>
      <c r="AW9" t="s">
        <v>4</v>
      </c>
      <c r="AX9" s="2">
        <v>7</v>
      </c>
      <c r="AY9" s="2">
        <v>1</v>
      </c>
      <c r="AZ9" s="10">
        <f>AY9/AX9</f>
        <v>0.14285714285714285</v>
      </c>
      <c r="BA9" s="2">
        <v>25</v>
      </c>
      <c r="BB9" s="2">
        <v>0</v>
      </c>
      <c r="BC9" s="2">
        <v>1</v>
      </c>
      <c r="BE9" t="s">
        <v>4</v>
      </c>
      <c r="BF9" s="2">
        <v>8</v>
      </c>
      <c r="BG9" s="2">
        <v>2</v>
      </c>
      <c r="BH9" s="10">
        <f>BG9/BF9</f>
        <v>0.25</v>
      </c>
      <c r="BI9" s="2">
        <v>16</v>
      </c>
      <c r="BJ9" s="2">
        <v>0</v>
      </c>
      <c r="BK9" s="2">
        <v>1</v>
      </c>
      <c r="BM9" t="s">
        <v>4</v>
      </c>
      <c r="BN9" s="2">
        <v>7</v>
      </c>
      <c r="BO9" s="2">
        <v>3</v>
      </c>
      <c r="BP9" s="10">
        <f>BO9/BN9</f>
        <v>0.42857142857142855</v>
      </c>
      <c r="BQ9" s="2">
        <v>36</v>
      </c>
      <c r="BR9" s="2">
        <v>2</v>
      </c>
      <c r="BS9" s="2">
        <v>1</v>
      </c>
    </row>
    <row r="10" spans="1:71">
      <c r="O10" s="2"/>
      <c r="R10" s="2"/>
      <c r="S10" s="2"/>
      <c r="T10" s="2"/>
      <c r="U10" s="2"/>
      <c r="V10" s="2"/>
      <c r="W10" s="2"/>
      <c r="Z10" s="2"/>
      <c r="AA10" s="2"/>
      <c r="AB10" s="2"/>
      <c r="AC10" s="2"/>
      <c r="AD10" s="2"/>
      <c r="AE10" s="2"/>
      <c r="AH10" s="2"/>
      <c r="AI10" s="2"/>
      <c r="AJ10" s="2"/>
      <c r="AK10" s="2"/>
      <c r="AL10" s="2"/>
      <c r="AM10" s="2"/>
      <c r="AO10" t="s">
        <v>37</v>
      </c>
      <c r="AP10" s="2">
        <v>2</v>
      </c>
      <c r="AQ10" s="2">
        <v>1</v>
      </c>
      <c r="AR10" s="10">
        <f>AQ10/AP10</f>
        <v>0.5</v>
      </c>
      <c r="AS10" s="2">
        <v>3</v>
      </c>
      <c r="AT10" s="2">
        <v>0</v>
      </c>
      <c r="AU10" s="2">
        <v>1</v>
      </c>
      <c r="AX10" s="2"/>
      <c r="AY10" s="2"/>
      <c r="AZ10" s="10"/>
      <c r="BA10" s="2"/>
      <c r="BB10" s="2"/>
      <c r="BC10" s="2"/>
      <c r="BF10" s="2"/>
      <c r="BG10" s="2"/>
      <c r="BH10" s="10"/>
      <c r="BI10" s="2"/>
      <c r="BJ10" s="2"/>
      <c r="BK10" s="2"/>
      <c r="BN10" s="2"/>
      <c r="BO10" s="2"/>
      <c r="BP10" s="10"/>
      <c r="BQ10" s="2"/>
      <c r="BR10" s="2"/>
      <c r="BS10" s="2"/>
    </row>
    <row r="11" spans="1:71">
      <c r="A11" s="3" t="s">
        <v>11</v>
      </c>
      <c r="I11" s="3" t="s">
        <v>11</v>
      </c>
      <c r="O11" s="2"/>
      <c r="Q11" s="3" t="s">
        <v>11</v>
      </c>
      <c r="R11" s="2"/>
      <c r="S11" s="2"/>
      <c r="T11" s="2"/>
      <c r="U11" s="2"/>
      <c r="V11" s="2"/>
      <c r="W11" s="2"/>
      <c r="Y11" s="3" t="s">
        <v>11</v>
      </c>
      <c r="Z11" s="2"/>
      <c r="AA11" s="2"/>
      <c r="AB11" s="2"/>
      <c r="AC11" s="2"/>
      <c r="AD11" s="2"/>
      <c r="AE11" s="2"/>
      <c r="AG11" s="3" t="s">
        <v>11</v>
      </c>
      <c r="AH11" s="2"/>
      <c r="AI11" s="2"/>
      <c r="AJ11" s="2"/>
      <c r="AK11" s="2"/>
      <c r="AL11" s="2"/>
      <c r="AM11" s="2"/>
    </row>
    <row r="12" spans="1:71">
      <c r="A12" s="3" t="s">
        <v>5</v>
      </c>
      <c r="B12" s="3" t="s">
        <v>9</v>
      </c>
      <c r="C12" s="3" t="s">
        <v>6</v>
      </c>
      <c r="D12" s="3" t="s">
        <v>22</v>
      </c>
      <c r="E12" s="3" t="s">
        <v>16</v>
      </c>
      <c r="F12" s="3" t="s">
        <v>15</v>
      </c>
      <c r="I12" s="3" t="s">
        <v>5</v>
      </c>
      <c r="J12" s="3" t="s">
        <v>9</v>
      </c>
      <c r="K12" s="3" t="s">
        <v>6</v>
      </c>
      <c r="L12" s="3" t="s">
        <v>22</v>
      </c>
      <c r="M12" s="3" t="s">
        <v>16</v>
      </c>
      <c r="N12" s="3" t="s">
        <v>15</v>
      </c>
      <c r="O12" s="2"/>
      <c r="Q12" s="3" t="s">
        <v>5</v>
      </c>
      <c r="R12" s="3" t="s">
        <v>9</v>
      </c>
      <c r="S12" s="3" t="s">
        <v>6</v>
      </c>
      <c r="T12" s="3" t="s">
        <v>22</v>
      </c>
      <c r="U12" s="3" t="s">
        <v>16</v>
      </c>
      <c r="V12" s="3" t="s">
        <v>15</v>
      </c>
      <c r="W12" s="2"/>
      <c r="Y12" s="3" t="s">
        <v>5</v>
      </c>
      <c r="Z12" s="3" t="s">
        <v>9</v>
      </c>
      <c r="AA12" s="3" t="s">
        <v>6</v>
      </c>
      <c r="AB12" s="3" t="s">
        <v>22</v>
      </c>
      <c r="AC12" s="3" t="s">
        <v>16</v>
      </c>
      <c r="AD12" s="3" t="s">
        <v>15</v>
      </c>
      <c r="AE12" s="2"/>
      <c r="AG12" s="3" t="s">
        <v>5</v>
      </c>
      <c r="AH12" s="3" t="s">
        <v>9</v>
      </c>
      <c r="AI12" s="3" t="s">
        <v>6</v>
      </c>
      <c r="AJ12" s="3" t="s">
        <v>22</v>
      </c>
      <c r="AK12" s="3" t="s">
        <v>16</v>
      </c>
      <c r="AL12" s="3" t="s">
        <v>15</v>
      </c>
      <c r="AM12" s="2"/>
      <c r="AO12" s="3" t="s">
        <v>11</v>
      </c>
      <c r="AP12" s="2"/>
      <c r="AQ12" s="2"/>
      <c r="AR12" s="2"/>
      <c r="AS12" s="2"/>
      <c r="AT12" s="2"/>
      <c r="AU12" s="2"/>
      <c r="AW12" s="3" t="s">
        <v>11</v>
      </c>
      <c r="AX12" s="2"/>
      <c r="AY12" s="2"/>
      <c r="AZ12" s="2"/>
      <c r="BA12" s="2"/>
      <c r="BB12" s="2"/>
      <c r="BC12" s="2"/>
      <c r="BE12" s="3" t="s">
        <v>11</v>
      </c>
      <c r="BF12" s="2"/>
      <c r="BG12" s="2"/>
      <c r="BH12" s="2"/>
      <c r="BI12" s="2"/>
      <c r="BJ12" s="2"/>
      <c r="BK12" s="2"/>
      <c r="BM12" s="3" t="s">
        <v>11</v>
      </c>
      <c r="BN12" s="2"/>
      <c r="BO12" s="2"/>
      <c r="BP12" s="2"/>
      <c r="BQ12" s="2"/>
      <c r="BR12" s="2"/>
      <c r="BS12" s="2"/>
    </row>
    <row r="13" spans="1:71">
      <c r="A13" s="7" t="s">
        <v>12</v>
      </c>
      <c r="B13" s="2">
        <v>14</v>
      </c>
      <c r="C13" s="2">
        <v>85</v>
      </c>
      <c r="D13" s="11">
        <f>C13/B13</f>
        <v>6.0714285714285712</v>
      </c>
      <c r="E13" s="2">
        <v>20</v>
      </c>
      <c r="F13" s="2">
        <v>1</v>
      </c>
      <c r="G13" s="2"/>
      <c r="I13" s="7" t="s">
        <v>12</v>
      </c>
      <c r="J13" s="2">
        <v>17</v>
      </c>
      <c r="K13" s="2">
        <v>180</v>
      </c>
      <c r="L13" s="11">
        <f>K13/J13</f>
        <v>10.588235294117647</v>
      </c>
      <c r="M13" s="2">
        <v>57</v>
      </c>
      <c r="N13" s="2">
        <v>1</v>
      </c>
      <c r="O13" s="2"/>
      <c r="Q13" s="7" t="s">
        <v>12</v>
      </c>
      <c r="R13" s="2">
        <v>15</v>
      </c>
      <c r="S13" s="2">
        <v>166</v>
      </c>
      <c r="T13" s="11">
        <f>S13/R13</f>
        <v>11.066666666666666</v>
      </c>
      <c r="U13" s="2">
        <v>65</v>
      </c>
      <c r="V13" s="2">
        <v>1</v>
      </c>
      <c r="W13" s="2"/>
      <c r="Y13" s="7" t="s">
        <v>12</v>
      </c>
      <c r="Z13" s="2">
        <v>7</v>
      </c>
      <c r="AA13" s="2">
        <v>57</v>
      </c>
      <c r="AB13" s="11">
        <f>AA13/Z13</f>
        <v>8.1428571428571423</v>
      </c>
      <c r="AC13" s="2">
        <v>41</v>
      </c>
      <c r="AD13" s="2">
        <v>1</v>
      </c>
      <c r="AE13" s="2" t="s">
        <v>42</v>
      </c>
      <c r="AG13" s="7" t="s">
        <v>12</v>
      </c>
      <c r="AH13" s="2">
        <v>15</v>
      </c>
      <c r="AI13" s="2">
        <v>35</v>
      </c>
      <c r="AJ13" s="11">
        <f>AI13/AH13</f>
        <v>2.3333333333333335</v>
      </c>
      <c r="AK13" s="2">
        <v>6</v>
      </c>
      <c r="AL13" s="2">
        <v>0</v>
      </c>
      <c r="AM13" s="2"/>
      <c r="AO13" s="3" t="s">
        <v>5</v>
      </c>
      <c r="AP13" s="3" t="s">
        <v>9</v>
      </c>
      <c r="AQ13" s="3" t="s">
        <v>6</v>
      </c>
      <c r="AR13" s="3" t="s">
        <v>22</v>
      </c>
      <c r="AS13" s="3" t="s">
        <v>16</v>
      </c>
      <c r="AT13" s="3" t="s">
        <v>15</v>
      </c>
      <c r="AU13" s="2"/>
      <c r="AW13" s="3" t="s">
        <v>5</v>
      </c>
      <c r="AX13" s="3" t="s">
        <v>9</v>
      </c>
      <c r="AY13" s="3" t="s">
        <v>6</v>
      </c>
      <c r="AZ13" s="3" t="s">
        <v>22</v>
      </c>
      <c r="BA13" s="3" t="s">
        <v>16</v>
      </c>
      <c r="BB13" s="3" t="s">
        <v>15</v>
      </c>
      <c r="BC13" s="2"/>
      <c r="BE13" s="3" t="s">
        <v>5</v>
      </c>
      <c r="BF13" s="3" t="s">
        <v>9</v>
      </c>
      <c r="BG13" s="3" t="s">
        <v>6</v>
      </c>
      <c r="BH13" s="3" t="s">
        <v>22</v>
      </c>
      <c r="BI13" s="3" t="s">
        <v>16</v>
      </c>
      <c r="BJ13" s="3" t="s">
        <v>15</v>
      </c>
      <c r="BK13" s="2"/>
      <c r="BM13" s="3" t="s">
        <v>5</v>
      </c>
      <c r="BN13" s="3" t="s">
        <v>9</v>
      </c>
      <c r="BO13" s="3" t="s">
        <v>6</v>
      </c>
      <c r="BP13" s="3" t="s">
        <v>22</v>
      </c>
      <c r="BQ13" s="3" t="s">
        <v>16</v>
      </c>
      <c r="BR13" s="3" t="s">
        <v>15</v>
      </c>
      <c r="BS13" s="2"/>
    </row>
    <row r="14" spans="1:71">
      <c r="A14" s="7" t="s">
        <v>4</v>
      </c>
      <c r="B14" s="2">
        <v>6</v>
      </c>
      <c r="C14" s="2">
        <v>65</v>
      </c>
      <c r="D14" s="11">
        <f t="shared" ref="D14:D16" si="0">C14/B14</f>
        <v>10.833333333333334</v>
      </c>
      <c r="E14" s="2">
        <v>40</v>
      </c>
      <c r="F14" s="2">
        <v>1</v>
      </c>
      <c r="G14" s="2"/>
      <c r="I14" s="7" t="s">
        <v>4</v>
      </c>
      <c r="J14" s="2">
        <v>8</v>
      </c>
      <c r="K14" s="2">
        <v>17</v>
      </c>
      <c r="L14" s="11">
        <f>K14/J14</f>
        <v>2.125</v>
      </c>
      <c r="M14" s="2">
        <v>6</v>
      </c>
      <c r="N14" s="2">
        <v>0</v>
      </c>
      <c r="O14" s="2"/>
      <c r="Q14" s="7" t="s">
        <v>4</v>
      </c>
      <c r="R14" s="2">
        <v>12</v>
      </c>
      <c r="S14" s="2">
        <v>69</v>
      </c>
      <c r="T14" s="11">
        <f>S14/R14</f>
        <v>5.75</v>
      </c>
      <c r="U14" s="2">
        <v>35</v>
      </c>
      <c r="V14" s="2">
        <v>1</v>
      </c>
      <c r="W14" s="2"/>
      <c r="Y14" s="7" t="s">
        <v>4</v>
      </c>
      <c r="Z14" s="2">
        <v>10</v>
      </c>
      <c r="AA14" s="2">
        <v>35</v>
      </c>
      <c r="AB14" s="11">
        <f>AA14/Z14</f>
        <v>3.5</v>
      </c>
      <c r="AC14" s="2">
        <v>13</v>
      </c>
      <c r="AD14" s="2">
        <v>0</v>
      </c>
      <c r="AE14" s="2" t="s">
        <v>42</v>
      </c>
      <c r="AG14" s="7" t="s">
        <v>4</v>
      </c>
      <c r="AH14" s="2">
        <v>15</v>
      </c>
      <c r="AI14" s="2">
        <v>85</v>
      </c>
      <c r="AJ14" s="11">
        <f>AI14/AH14</f>
        <v>5.666666666666667</v>
      </c>
      <c r="AK14" s="2">
        <v>43</v>
      </c>
      <c r="AL14" s="2">
        <v>1</v>
      </c>
      <c r="AM14" s="2"/>
      <c r="AO14" s="7" t="s">
        <v>12</v>
      </c>
      <c r="AP14" s="2">
        <v>12</v>
      </c>
      <c r="AQ14" s="2">
        <v>158</v>
      </c>
      <c r="AR14" s="11">
        <f t="shared" ref="AR14:AR19" si="1">AQ14/AP14</f>
        <v>13.166666666666666</v>
      </c>
      <c r="AS14" s="2">
        <v>56</v>
      </c>
      <c r="AT14" s="2">
        <v>2</v>
      </c>
      <c r="AU14" s="2"/>
      <c r="AW14" s="7" t="s">
        <v>12</v>
      </c>
      <c r="AX14" s="2">
        <v>15</v>
      </c>
      <c r="AY14" s="2">
        <v>150</v>
      </c>
      <c r="AZ14" s="11">
        <f t="shared" ref="AZ14:AZ17" si="2">AY14/AX14</f>
        <v>10</v>
      </c>
      <c r="BA14" s="2">
        <v>56</v>
      </c>
      <c r="BB14" s="2">
        <v>2</v>
      </c>
      <c r="BC14" s="2"/>
      <c r="BE14" s="7" t="s">
        <v>12</v>
      </c>
      <c r="BF14" s="2">
        <v>14</v>
      </c>
      <c r="BG14" s="2">
        <v>120</v>
      </c>
      <c r="BH14" s="11">
        <f t="shared" ref="BH14:BH16" si="3">BG14/BF14</f>
        <v>8.5714285714285712</v>
      </c>
      <c r="BI14" s="2">
        <v>40</v>
      </c>
      <c r="BJ14" s="2">
        <v>1</v>
      </c>
      <c r="BK14" s="2"/>
      <c r="BM14" s="7" t="s">
        <v>12</v>
      </c>
      <c r="BN14" s="2">
        <v>10</v>
      </c>
      <c r="BO14" s="2">
        <v>40</v>
      </c>
      <c r="BP14" s="11">
        <f t="shared" ref="BP14:BP16" si="4">BO14/BN14</f>
        <v>4</v>
      </c>
      <c r="BQ14" s="2">
        <v>9</v>
      </c>
      <c r="BR14" s="2">
        <v>0</v>
      </c>
      <c r="BS14" s="2"/>
    </row>
    <row r="15" spans="1:71">
      <c r="A15" s="7" t="s">
        <v>13</v>
      </c>
      <c r="B15" s="2">
        <v>8</v>
      </c>
      <c r="C15" s="2">
        <v>80</v>
      </c>
      <c r="D15" s="11">
        <f t="shared" si="0"/>
        <v>10</v>
      </c>
      <c r="E15" s="2">
        <v>60</v>
      </c>
      <c r="F15" s="2">
        <v>1</v>
      </c>
      <c r="G15" s="2"/>
      <c r="I15" s="7" t="s">
        <v>13</v>
      </c>
      <c r="J15" s="2">
        <v>3</v>
      </c>
      <c r="K15" s="2">
        <v>-3</v>
      </c>
      <c r="L15" s="11">
        <f>K15/J15</f>
        <v>-1</v>
      </c>
      <c r="M15" s="2">
        <v>0</v>
      </c>
      <c r="N15" s="2">
        <v>0</v>
      </c>
      <c r="O15" s="2"/>
      <c r="Q15" s="7"/>
      <c r="R15" s="2"/>
      <c r="S15" s="2"/>
      <c r="T15" s="11"/>
      <c r="U15" s="2"/>
      <c r="V15" s="2"/>
      <c r="W15" s="2"/>
      <c r="Y15" s="7" t="s">
        <v>13</v>
      </c>
      <c r="Z15" s="2">
        <v>1</v>
      </c>
      <c r="AA15" s="2">
        <v>-4</v>
      </c>
      <c r="AB15" s="11">
        <f>AA15/Z15</f>
        <v>-4</v>
      </c>
      <c r="AC15" s="2">
        <v>-4</v>
      </c>
      <c r="AD15" s="2">
        <v>0</v>
      </c>
      <c r="AE15" s="2"/>
      <c r="AG15" s="7" t="s">
        <v>41</v>
      </c>
      <c r="AH15" s="2">
        <v>1</v>
      </c>
      <c r="AI15" s="2">
        <v>5</v>
      </c>
      <c r="AJ15" s="11">
        <f>AI15/AH15</f>
        <v>5</v>
      </c>
      <c r="AK15" s="2">
        <v>5</v>
      </c>
      <c r="AL15" s="2">
        <v>0</v>
      </c>
      <c r="AM15" s="2"/>
      <c r="AO15" s="7" t="s">
        <v>4</v>
      </c>
      <c r="AP15" s="2">
        <v>8</v>
      </c>
      <c r="AQ15" s="2">
        <v>68</v>
      </c>
      <c r="AR15" s="11">
        <f t="shared" si="1"/>
        <v>8.5</v>
      </c>
      <c r="AS15" s="2">
        <v>16</v>
      </c>
      <c r="AT15" s="2">
        <v>2</v>
      </c>
      <c r="AU15" s="2"/>
      <c r="AW15" s="7" t="s">
        <v>4</v>
      </c>
      <c r="AX15" s="2">
        <v>8</v>
      </c>
      <c r="AY15" s="2">
        <v>45</v>
      </c>
      <c r="AZ15" s="11">
        <f t="shared" si="2"/>
        <v>5.625</v>
      </c>
      <c r="BA15" s="2">
        <v>16</v>
      </c>
      <c r="BB15" s="2">
        <v>1</v>
      </c>
      <c r="BC15" s="2"/>
      <c r="BE15" s="7" t="s">
        <v>4</v>
      </c>
      <c r="BF15" s="2">
        <v>11</v>
      </c>
      <c r="BG15" s="2">
        <v>91</v>
      </c>
      <c r="BH15" s="11">
        <f t="shared" si="3"/>
        <v>8.2727272727272734</v>
      </c>
      <c r="BI15" s="2">
        <v>24</v>
      </c>
      <c r="BJ15" s="2">
        <v>2</v>
      </c>
      <c r="BK15" s="2"/>
      <c r="BM15" s="7" t="s">
        <v>4</v>
      </c>
      <c r="BN15" s="2">
        <v>11</v>
      </c>
      <c r="BO15" s="2">
        <v>45</v>
      </c>
      <c r="BP15" s="11">
        <f t="shared" si="4"/>
        <v>4.0909090909090908</v>
      </c>
      <c r="BQ15" s="2">
        <v>12</v>
      </c>
      <c r="BR15" s="2">
        <v>0</v>
      </c>
      <c r="BS15" s="2"/>
    </row>
    <row r="16" spans="1:71">
      <c r="A16" s="7" t="s">
        <v>14</v>
      </c>
      <c r="B16" s="2">
        <v>2</v>
      </c>
      <c r="C16" s="2">
        <v>10</v>
      </c>
      <c r="D16" s="11">
        <f t="shared" si="0"/>
        <v>5</v>
      </c>
      <c r="E16" s="2">
        <v>6</v>
      </c>
      <c r="F16" s="2">
        <v>0</v>
      </c>
      <c r="G16" s="2"/>
      <c r="I16" s="7" t="s">
        <v>14</v>
      </c>
      <c r="J16" s="2">
        <v>3</v>
      </c>
      <c r="K16" s="2">
        <v>19</v>
      </c>
      <c r="L16" s="11">
        <f>K16/J16</f>
        <v>6.333333333333333</v>
      </c>
      <c r="M16" s="2">
        <v>16</v>
      </c>
      <c r="N16" s="2">
        <v>0</v>
      </c>
      <c r="O16" s="2"/>
      <c r="Q16" s="7"/>
      <c r="R16" s="2"/>
      <c r="S16" s="2"/>
      <c r="T16" s="11"/>
      <c r="U16" s="2"/>
      <c r="V16" s="2"/>
      <c r="W16" s="2"/>
      <c r="Y16" s="7"/>
      <c r="Z16" s="2"/>
      <c r="AA16" s="2"/>
      <c r="AB16" s="11"/>
      <c r="AC16" s="2"/>
      <c r="AD16" s="2"/>
      <c r="AE16" s="2"/>
      <c r="AG16" s="7"/>
      <c r="AH16" s="2"/>
      <c r="AI16" s="2"/>
      <c r="AJ16" s="11"/>
      <c r="AK16" s="2"/>
      <c r="AL16" s="2"/>
      <c r="AM16" s="2"/>
      <c r="AO16" s="7" t="s">
        <v>57</v>
      </c>
      <c r="AP16" s="2">
        <v>2</v>
      </c>
      <c r="AQ16" s="2">
        <v>45</v>
      </c>
      <c r="AR16" s="11">
        <f t="shared" si="1"/>
        <v>22.5</v>
      </c>
      <c r="AS16" s="2">
        <v>40</v>
      </c>
      <c r="AT16" s="2">
        <v>1</v>
      </c>
      <c r="AU16" s="2"/>
      <c r="AW16" s="7" t="s">
        <v>57</v>
      </c>
      <c r="AX16" s="2">
        <v>1</v>
      </c>
      <c r="AY16" s="2">
        <v>12</v>
      </c>
      <c r="AZ16" s="11">
        <f t="shared" si="2"/>
        <v>12</v>
      </c>
      <c r="BA16" s="2">
        <v>12</v>
      </c>
      <c r="BB16" s="2">
        <v>0</v>
      </c>
      <c r="BC16" s="2"/>
      <c r="BE16" s="7" t="s">
        <v>57</v>
      </c>
      <c r="BF16" s="2">
        <v>1</v>
      </c>
      <c r="BG16" s="2">
        <v>3</v>
      </c>
      <c r="BH16" s="11">
        <f t="shared" si="3"/>
        <v>3</v>
      </c>
      <c r="BI16" s="2">
        <v>3</v>
      </c>
      <c r="BJ16" s="2">
        <v>0</v>
      </c>
      <c r="BK16" s="2"/>
      <c r="BM16" s="7" t="s">
        <v>14</v>
      </c>
      <c r="BN16" s="2">
        <v>2</v>
      </c>
      <c r="BO16" s="2">
        <v>17</v>
      </c>
      <c r="BP16" s="11">
        <f t="shared" si="4"/>
        <v>8.5</v>
      </c>
      <c r="BQ16" s="2">
        <v>12</v>
      </c>
      <c r="BR16" s="2">
        <v>0</v>
      </c>
      <c r="BS16" s="2"/>
    </row>
    <row r="17" spans="1:71">
      <c r="O17" s="2"/>
      <c r="R17" s="2"/>
      <c r="S17" s="2"/>
      <c r="T17" s="2"/>
      <c r="U17" s="2"/>
      <c r="V17" s="2"/>
      <c r="W17" s="2"/>
      <c r="Z17" s="2"/>
      <c r="AA17" s="2"/>
      <c r="AB17" s="2"/>
      <c r="AC17" s="2"/>
      <c r="AD17" s="2"/>
      <c r="AE17" s="2"/>
      <c r="AH17" s="2"/>
      <c r="AI17" s="2"/>
      <c r="AJ17" s="2"/>
      <c r="AK17" s="2"/>
      <c r="AL17" s="2"/>
      <c r="AM17" s="2"/>
      <c r="AO17" s="7" t="s">
        <v>13</v>
      </c>
      <c r="AP17" s="2">
        <v>6</v>
      </c>
      <c r="AQ17" s="2">
        <v>25</v>
      </c>
      <c r="AR17" s="11">
        <f t="shared" si="1"/>
        <v>4.166666666666667</v>
      </c>
      <c r="AS17" s="2">
        <v>7</v>
      </c>
      <c r="AT17" s="2">
        <v>0</v>
      </c>
      <c r="AU17" s="2"/>
      <c r="AW17" s="7" t="s">
        <v>13</v>
      </c>
      <c r="AX17" s="2">
        <v>2</v>
      </c>
      <c r="AY17" s="2">
        <v>3</v>
      </c>
      <c r="AZ17" s="11">
        <f t="shared" si="2"/>
        <v>1.5</v>
      </c>
      <c r="BA17" s="2">
        <v>5</v>
      </c>
      <c r="BB17" s="2">
        <v>0</v>
      </c>
      <c r="BC17" s="2" t="s">
        <v>42</v>
      </c>
      <c r="BE17" s="7"/>
      <c r="BF17" s="2"/>
      <c r="BG17" s="2"/>
      <c r="BH17" s="11"/>
      <c r="BI17" s="2"/>
      <c r="BJ17" s="2"/>
      <c r="BK17" s="2"/>
      <c r="BM17" s="7" t="s">
        <v>13</v>
      </c>
      <c r="BN17" s="2">
        <v>2</v>
      </c>
      <c r="BO17" s="2">
        <v>6</v>
      </c>
      <c r="BP17" s="11">
        <f>BO17/BN17</f>
        <v>3</v>
      </c>
      <c r="BQ17" s="2">
        <v>3</v>
      </c>
      <c r="BR17" s="2">
        <v>0</v>
      </c>
      <c r="BS17" s="2"/>
    </row>
    <row r="18" spans="1:71" s="3" customFormat="1">
      <c r="A18" s="3" t="s">
        <v>17</v>
      </c>
      <c r="I18" s="3" t="s">
        <v>17</v>
      </c>
      <c r="L18" s="2"/>
      <c r="O18" s="2"/>
      <c r="Q18" s="3" t="s">
        <v>17</v>
      </c>
      <c r="T18" s="2"/>
      <c r="W18" s="2"/>
      <c r="Y18" s="3" t="s">
        <v>17</v>
      </c>
      <c r="AB18" s="2"/>
      <c r="AE18" s="2"/>
      <c r="AG18" s="3" t="s">
        <v>17</v>
      </c>
      <c r="AJ18" s="2"/>
      <c r="AM18" s="2"/>
      <c r="AO18" s="7" t="s">
        <v>14</v>
      </c>
      <c r="AP18" s="2">
        <v>3</v>
      </c>
      <c r="AQ18" s="2">
        <v>15</v>
      </c>
      <c r="AR18" s="11">
        <f t="shared" si="1"/>
        <v>5</v>
      </c>
      <c r="AS18" s="2">
        <v>6</v>
      </c>
      <c r="AT18" s="2">
        <v>0</v>
      </c>
      <c r="AU18" s="2"/>
      <c r="AW18" s="7"/>
      <c r="AX18" s="2"/>
      <c r="AY18" s="2"/>
      <c r="AZ18" s="11"/>
      <c r="BA18" s="2"/>
      <c r="BB18" s="2"/>
      <c r="BC18" s="2"/>
      <c r="BE18" s="7"/>
      <c r="BF18" s="2"/>
      <c r="BG18" s="2"/>
      <c r="BH18" s="11"/>
      <c r="BI18" s="2"/>
      <c r="BJ18" s="2"/>
      <c r="BK18" s="2"/>
      <c r="BM18" s="7" t="s">
        <v>41</v>
      </c>
      <c r="BN18" s="2">
        <v>1</v>
      </c>
      <c r="BO18" s="2">
        <v>3</v>
      </c>
      <c r="BP18" s="11">
        <f>BO18/BN18</f>
        <v>3</v>
      </c>
      <c r="BQ18" s="2">
        <v>3</v>
      </c>
      <c r="BR18" s="2">
        <v>0</v>
      </c>
      <c r="BS18" s="2"/>
    </row>
    <row r="19" spans="1:71">
      <c r="A19" s="3" t="s">
        <v>5</v>
      </c>
      <c r="B19" s="3" t="s">
        <v>18</v>
      </c>
      <c r="C19" s="3" t="s">
        <v>6</v>
      </c>
      <c r="D19" s="3" t="s">
        <v>22</v>
      </c>
      <c r="E19" s="3" t="s">
        <v>16</v>
      </c>
      <c r="F19" s="3" t="s">
        <v>15</v>
      </c>
      <c r="I19" s="3" t="s">
        <v>5</v>
      </c>
      <c r="J19" s="3" t="s">
        <v>18</v>
      </c>
      <c r="K19" s="3" t="s">
        <v>6</v>
      </c>
      <c r="L19" s="3" t="s">
        <v>22</v>
      </c>
      <c r="M19" s="3" t="s">
        <v>16</v>
      </c>
      <c r="N19" s="3" t="s">
        <v>15</v>
      </c>
      <c r="O19" s="2"/>
      <c r="Q19" s="3" t="s">
        <v>5</v>
      </c>
      <c r="R19" s="3" t="s">
        <v>18</v>
      </c>
      <c r="S19" s="3" t="s">
        <v>6</v>
      </c>
      <c r="T19" s="3" t="s">
        <v>22</v>
      </c>
      <c r="U19" s="3" t="s">
        <v>16</v>
      </c>
      <c r="V19" s="3" t="s">
        <v>15</v>
      </c>
      <c r="W19" s="2"/>
      <c r="Y19" s="3" t="s">
        <v>5</v>
      </c>
      <c r="Z19" s="3" t="s">
        <v>18</v>
      </c>
      <c r="AA19" s="3" t="s">
        <v>6</v>
      </c>
      <c r="AB19" s="3" t="s">
        <v>22</v>
      </c>
      <c r="AC19" s="3" t="s">
        <v>16</v>
      </c>
      <c r="AD19" s="3" t="s">
        <v>15</v>
      </c>
      <c r="AE19" s="2"/>
      <c r="AG19" s="3" t="s">
        <v>5</v>
      </c>
      <c r="AH19" s="3" t="s">
        <v>18</v>
      </c>
      <c r="AI19" s="3" t="s">
        <v>6</v>
      </c>
      <c r="AJ19" s="3" t="s">
        <v>22</v>
      </c>
      <c r="AK19" s="3" t="s">
        <v>16</v>
      </c>
      <c r="AL19" s="3" t="s">
        <v>15</v>
      </c>
      <c r="AM19" s="2"/>
      <c r="AO19" s="7" t="s">
        <v>41</v>
      </c>
      <c r="AP19" s="2">
        <v>1</v>
      </c>
      <c r="AQ19" s="2">
        <v>1</v>
      </c>
      <c r="AR19" s="11">
        <f t="shared" si="1"/>
        <v>1</v>
      </c>
      <c r="AS19" s="2">
        <v>1</v>
      </c>
      <c r="AT19" s="2">
        <v>0</v>
      </c>
      <c r="AU19" s="2"/>
      <c r="AW19" s="7"/>
      <c r="AX19" s="2"/>
      <c r="AY19" s="2"/>
      <c r="AZ19" s="11"/>
      <c r="BA19" s="2"/>
      <c r="BB19" s="2"/>
      <c r="BC19" s="2"/>
      <c r="BE19" s="7"/>
      <c r="BF19" s="2"/>
      <c r="BG19" s="2"/>
      <c r="BH19" s="11"/>
      <c r="BI19" s="2"/>
      <c r="BJ19" s="2"/>
      <c r="BK19" s="2"/>
      <c r="BM19" s="7"/>
      <c r="BN19" s="2"/>
      <c r="BO19" s="2"/>
      <c r="BP19" s="11"/>
      <c r="BQ19" s="2"/>
      <c r="BR19" s="2"/>
      <c r="BS19" s="2"/>
    </row>
    <row r="20" spans="1:71">
      <c r="A20" t="s">
        <v>12</v>
      </c>
      <c r="B20" s="2">
        <v>2</v>
      </c>
      <c r="C20" s="2">
        <v>18</v>
      </c>
      <c r="D20" s="11">
        <f>C20/B20</f>
        <v>9</v>
      </c>
      <c r="E20" s="2">
        <v>10</v>
      </c>
      <c r="F20" s="2">
        <v>0</v>
      </c>
      <c r="I20" t="s">
        <v>19</v>
      </c>
      <c r="J20" s="2">
        <v>1</v>
      </c>
      <c r="K20" s="2">
        <v>42</v>
      </c>
      <c r="L20" s="2">
        <f>K20/J20</f>
        <v>42</v>
      </c>
      <c r="M20" s="2">
        <v>42</v>
      </c>
      <c r="N20" s="2">
        <v>1</v>
      </c>
      <c r="O20" s="2"/>
      <c r="R20" s="2"/>
      <c r="S20" s="2"/>
      <c r="T20" s="2"/>
      <c r="U20" s="2"/>
      <c r="V20" s="2"/>
      <c r="W20" s="2"/>
      <c r="Y20" t="s">
        <v>19</v>
      </c>
      <c r="Z20" s="2">
        <v>1</v>
      </c>
      <c r="AA20" s="2">
        <v>4</v>
      </c>
      <c r="AB20" s="11">
        <f>AA20/Z20</f>
        <v>4</v>
      </c>
      <c r="AC20" s="2">
        <v>4</v>
      </c>
      <c r="AD20" s="2">
        <v>0</v>
      </c>
      <c r="AE20" s="2"/>
      <c r="AG20" t="s">
        <v>12</v>
      </c>
      <c r="AH20" s="2">
        <v>1</v>
      </c>
      <c r="AI20" s="2">
        <v>16</v>
      </c>
      <c r="AJ20" s="11">
        <f>AI20/AH20</f>
        <v>16</v>
      </c>
      <c r="AK20" s="2">
        <v>16</v>
      </c>
      <c r="AL20" s="2">
        <v>0</v>
      </c>
      <c r="AM20" s="2"/>
      <c r="AU20" s="2"/>
      <c r="BC20" s="2"/>
      <c r="BK20" s="2"/>
      <c r="BS20" s="2"/>
    </row>
    <row r="21" spans="1:71">
      <c r="A21" t="s">
        <v>13</v>
      </c>
      <c r="B21" s="2">
        <v>1</v>
      </c>
      <c r="C21" s="2">
        <v>7</v>
      </c>
      <c r="D21" s="11">
        <f>C21/B21</f>
        <v>7</v>
      </c>
      <c r="E21" s="2">
        <v>7</v>
      </c>
      <c r="F21" s="2">
        <v>0</v>
      </c>
      <c r="I21" t="s">
        <v>12</v>
      </c>
      <c r="J21" s="2">
        <v>1</v>
      </c>
      <c r="K21" s="2">
        <v>5</v>
      </c>
      <c r="L21" s="2">
        <f>K21/J21</f>
        <v>5</v>
      </c>
      <c r="M21" s="2">
        <v>5</v>
      </c>
      <c r="N21" s="2">
        <v>0</v>
      </c>
      <c r="O21" s="2"/>
      <c r="R21" s="2"/>
      <c r="S21" s="2"/>
      <c r="T21" s="2"/>
      <c r="U21" s="2"/>
      <c r="V21" s="2"/>
      <c r="W21" s="2"/>
      <c r="Z21" s="2"/>
      <c r="AA21" s="2"/>
      <c r="AB21" s="2"/>
      <c r="AC21" s="2"/>
      <c r="AD21" s="2"/>
      <c r="AE21" s="2"/>
      <c r="AH21" s="2"/>
      <c r="AI21" s="2"/>
      <c r="AJ21" s="2"/>
      <c r="AK21" s="2"/>
      <c r="AL21" s="2"/>
      <c r="AM21" s="2"/>
      <c r="AO21" s="3" t="s">
        <v>17</v>
      </c>
      <c r="AP21" s="3"/>
      <c r="AQ21" s="3"/>
      <c r="AR21" s="2"/>
      <c r="AS21" s="3"/>
      <c r="AT21" s="3"/>
      <c r="AU21" s="2"/>
      <c r="AW21" s="3" t="s">
        <v>17</v>
      </c>
      <c r="AX21" s="3"/>
      <c r="AY21" s="3"/>
      <c r="AZ21" s="2"/>
      <c r="BA21" s="3"/>
      <c r="BB21" s="3"/>
      <c r="BC21" s="2"/>
      <c r="BE21" s="3" t="s">
        <v>17</v>
      </c>
      <c r="BF21" s="3"/>
      <c r="BG21" s="3"/>
      <c r="BH21" s="2"/>
      <c r="BI21" s="3"/>
      <c r="BJ21" s="3"/>
      <c r="BK21" s="2"/>
      <c r="BM21" s="3" t="s">
        <v>17</v>
      </c>
      <c r="BN21" s="3"/>
      <c r="BO21" s="3"/>
      <c r="BP21" s="2"/>
      <c r="BQ21" s="3"/>
      <c r="BR21" s="3"/>
      <c r="BS21" s="2"/>
    </row>
    <row r="22" spans="1:71">
      <c r="R22" s="2"/>
      <c r="S22" s="2"/>
      <c r="T22" s="2"/>
      <c r="U22" s="2"/>
      <c r="V22" s="2"/>
      <c r="Z22" s="2"/>
      <c r="AA22" s="2"/>
      <c r="AB22" s="2"/>
      <c r="AC22" s="2"/>
      <c r="AD22" s="2"/>
      <c r="AH22" s="2"/>
      <c r="AI22" s="2"/>
      <c r="AJ22" s="2"/>
      <c r="AK22" s="2"/>
      <c r="AL22" s="2"/>
      <c r="AO22" s="3" t="s">
        <v>5</v>
      </c>
      <c r="AP22" s="3" t="s">
        <v>18</v>
      </c>
      <c r="AQ22" s="3" t="s">
        <v>6</v>
      </c>
      <c r="AR22" s="3" t="s">
        <v>22</v>
      </c>
      <c r="AS22" s="3" t="s">
        <v>16</v>
      </c>
      <c r="AT22" s="3" t="s">
        <v>15</v>
      </c>
      <c r="AU22" s="2"/>
      <c r="AW22" s="3" t="s">
        <v>5</v>
      </c>
      <c r="AX22" s="3" t="s">
        <v>18</v>
      </c>
      <c r="AY22" s="3" t="s">
        <v>6</v>
      </c>
      <c r="AZ22" s="3" t="s">
        <v>22</v>
      </c>
      <c r="BA22" s="3" t="s">
        <v>16</v>
      </c>
      <c r="BB22" s="3" t="s">
        <v>15</v>
      </c>
      <c r="BC22" s="2"/>
      <c r="BE22" s="3" t="s">
        <v>5</v>
      </c>
      <c r="BF22" s="3" t="s">
        <v>18</v>
      </c>
      <c r="BG22" s="3" t="s">
        <v>6</v>
      </c>
      <c r="BH22" s="3" t="s">
        <v>22</v>
      </c>
      <c r="BI22" s="3" t="s">
        <v>16</v>
      </c>
      <c r="BJ22" s="3" t="s">
        <v>15</v>
      </c>
      <c r="BK22" s="2"/>
      <c r="BM22" s="3" t="s">
        <v>5</v>
      </c>
      <c r="BN22" s="3" t="s">
        <v>18</v>
      </c>
      <c r="BO22" s="3" t="s">
        <v>6</v>
      </c>
      <c r="BP22" s="3" t="s">
        <v>22</v>
      </c>
      <c r="BQ22" s="3" t="s">
        <v>16</v>
      </c>
      <c r="BR22" s="3" t="s">
        <v>15</v>
      </c>
      <c r="BS22" s="2"/>
    </row>
    <row r="23" spans="1:71">
      <c r="A23" s="3" t="s">
        <v>32</v>
      </c>
      <c r="I23" s="3" t="s">
        <v>32</v>
      </c>
      <c r="J23"/>
      <c r="K23"/>
      <c r="Q23" s="3" t="s">
        <v>32</v>
      </c>
      <c r="T23" s="2"/>
      <c r="U23" s="2"/>
      <c r="V23" s="2"/>
      <c r="Y23" s="3" t="s">
        <v>32</v>
      </c>
      <c r="AB23" s="2"/>
      <c r="AC23" s="2"/>
      <c r="AD23" s="2"/>
      <c r="AG23" s="3" t="s">
        <v>32</v>
      </c>
      <c r="AJ23" s="2"/>
      <c r="AK23" s="2"/>
      <c r="AL23" s="2"/>
      <c r="AO23" t="s">
        <v>58</v>
      </c>
      <c r="AP23" s="2">
        <v>2</v>
      </c>
      <c r="AQ23" s="2">
        <v>35</v>
      </c>
      <c r="AR23" s="11">
        <f>AQ23/AP23</f>
        <v>17.5</v>
      </c>
      <c r="AS23" s="2">
        <v>22</v>
      </c>
      <c r="AT23" s="2">
        <v>0</v>
      </c>
      <c r="AW23" t="s">
        <v>59</v>
      </c>
      <c r="AX23" s="2">
        <v>1</v>
      </c>
      <c r="AY23" s="2">
        <v>25</v>
      </c>
      <c r="AZ23" s="11">
        <f>AY23/AX23</f>
        <v>25</v>
      </c>
      <c r="BA23" s="2">
        <v>25</v>
      </c>
      <c r="BB23" s="2">
        <v>0</v>
      </c>
      <c r="BE23" t="s">
        <v>12</v>
      </c>
      <c r="BF23" s="2">
        <v>1</v>
      </c>
      <c r="BG23" s="2">
        <v>12</v>
      </c>
      <c r="BH23" s="11">
        <f>BG23/BF23</f>
        <v>12</v>
      </c>
      <c r="BI23" s="2">
        <v>12</v>
      </c>
      <c r="BJ23" s="2">
        <v>0</v>
      </c>
      <c r="BM23" t="s">
        <v>59</v>
      </c>
      <c r="BN23" s="2">
        <v>2</v>
      </c>
      <c r="BO23" s="2">
        <v>31</v>
      </c>
      <c r="BP23" s="11">
        <f>BO23/BN23</f>
        <v>15.5</v>
      </c>
      <c r="BQ23" s="2">
        <v>16</v>
      </c>
      <c r="BR23" s="2">
        <v>2</v>
      </c>
    </row>
    <row r="24" spans="1:71">
      <c r="A24" s="3" t="s">
        <v>5</v>
      </c>
      <c r="B24" s="3" t="s">
        <v>33</v>
      </c>
      <c r="C24" s="3" t="s">
        <v>34</v>
      </c>
      <c r="D24" s="3" t="s">
        <v>35</v>
      </c>
      <c r="I24" s="3" t="s">
        <v>5</v>
      </c>
      <c r="J24" s="3" t="s">
        <v>33</v>
      </c>
      <c r="K24" s="3" t="s">
        <v>34</v>
      </c>
      <c r="L24" s="3" t="s">
        <v>35</v>
      </c>
      <c r="Q24" s="3" t="s">
        <v>5</v>
      </c>
      <c r="R24" s="3" t="s">
        <v>33</v>
      </c>
      <c r="S24" s="3" t="s">
        <v>34</v>
      </c>
      <c r="T24" s="3" t="s">
        <v>35</v>
      </c>
      <c r="U24" s="2"/>
      <c r="V24" s="2"/>
      <c r="Y24" s="3" t="s">
        <v>5</v>
      </c>
      <c r="Z24" s="3" t="s">
        <v>33</v>
      </c>
      <c r="AA24" s="3" t="s">
        <v>34</v>
      </c>
      <c r="AB24" s="3" t="s">
        <v>35</v>
      </c>
      <c r="AC24" s="2"/>
      <c r="AD24" s="2"/>
      <c r="AG24" s="3" t="s">
        <v>5</v>
      </c>
      <c r="AH24" s="3" t="s">
        <v>33</v>
      </c>
      <c r="AI24" s="3" t="s">
        <v>34</v>
      </c>
      <c r="AJ24" s="3" t="s">
        <v>35</v>
      </c>
      <c r="AK24" s="2"/>
      <c r="AL24" s="2"/>
      <c r="AO24" t="s">
        <v>41</v>
      </c>
      <c r="AP24" s="2">
        <v>2</v>
      </c>
      <c r="AQ24" s="2">
        <v>34</v>
      </c>
      <c r="AR24" s="11">
        <f>AQ24/AP24</f>
        <v>17</v>
      </c>
      <c r="AS24" s="2">
        <v>26</v>
      </c>
      <c r="AT24" s="2">
        <v>0</v>
      </c>
      <c r="AX24" s="2"/>
      <c r="AY24" s="2"/>
      <c r="AZ24" s="11"/>
      <c r="BA24" s="2"/>
      <c r="BB24" s="2"/>
      <c r="BE24" t="s">
        <v>60</v>
      </c>
      <c r="BF24" s="2">
        <v>1</v>
      </c>
      <c r="BG24" s="2">
        <v>4</v>
      </c>
      <c r="BH24" s="11">
        <f>BG24/BF24</f>
        <v>4</v>
      </c>
      <c r="BI24" s="2">
        <v>4</v>
      </c>
      <c r="BJ24" s="2">
        <v>0</v>
      </c>
      <c r="BM24" t="s">
        <v>41</v>
      </c>
      <c r="BN24" s="2">
        <v>1</v>
      </c>
      <c r="BO24" s="2">
        <v>5</v>
      </c>
      <c r="BP24" s="11">
        <f>BO24/BN24</f>
        <v>5</v>
      </c>
      <c r="BQ24" s="2">
        <v>5</v>
      </c>
      <c r="BR24" s="2">
        <v>0</v>
      </c>
    </row>
    <row r="25" spans="1:71">
      <c r="I25" t="s">
        <v>12</v>
      </c>
      <c r="J25" s="2">
        <v>3</v>
      </c>
      <c r="K25" s="2">
        <v>0</v>
      </c>
      <c r="L25" s="10">
        <f>K25/J25</f>
        <v>0</v>
      </c>
      <c r="Q25" t="s">
        <v>12</v>
      </c>
      <c r="R25" s="2">
        <v>3</v>
      </c>
      <c r="S25" s="2">
        <v>0</v>
      </c>
      <c r="T25" s="10">
        <f>S25/R25</f>
        <v>0</v>
      </c>
      <c r="U25" s="2"/>
      <c r="V25" s="2"/>
      <c r="Z25" s="2"/>
      <c r="AA25" s="2"/>
      <c r="AB25" s="10" t="e">
        <f>AA25/Z25</f>
        <v>#DIV/0!</v>
      </c>
      <c r="AC25" s="2"/>
      <c r="AD25" s="2"/>
      <c r="AH25" s="2"/>
      <c r="AI25" s="2"/>
      <c r="AJ25" s="10"/>
      <c r="AK25" s="2"/>
      <c r="AL25" s="2"/>
      <c r="AO25" t="s">
        <v>59</v>
      </c>
      <c r="AP25" s="2">
        <v>1</v>
      </c>
      <c r="AQ25" s="2">
        <v>25</v>
      </c>
      <c r="AR25" s="11">
        <f>AQ25/AP25</f>
        <v>25</v>
      </c>
      <c r="AS25" s="2">
        <v>25</v>
      </c>
      <c r="AT25" s="2">
        <v>0</v>
      </c>
    </row>
    <row r="26" spans="1:71">
      <c r="R26" s="2"/>
      <c r="S26" s="2"/>
      <c r="T26" s="2"/>
      <c r="U26" s="2"/>
      <c r="V26" s="2"/>
      <c r="Z26" s="2"/>
      <c r="AA26" s="2"/>
      <c r="AB26" s="2"/>
      <c r="AC26" s="2"/>
      <c r="AD26" s="2"/>
      <c r="AH26" s="2"/>
      <c r="AI26" s="2"/>
      <c r="AJ26" s="2"/>
      <c r="AK26" s="2"/>
      <c r="AL26" s="2"/>
      <c r="AO26" t="s">
        <v>60</v>
      </c>
      <c r="AP26" s="2">
        <v>1</v>
      </c>
      <c r="AQ26" s="2">
        <v>3</v>
      </c>
      <c r="AR26" s="11">
        <f>AQ26/AP26</f>
        <v>3</v>
      </c>
      <c r="AS26" s="2">
        <v>3</v>
      </c>
      <c r="AT26" s="2">
        <v>0</v>
      </c>
      <c r="AX26" s="2"/>
      <c r="AY26" s="2"/>
      <c r="AZ26" s="11"/>
      <c r="BA26" s="2"/>
      <c r="BB26" s="2"/>
      <c r="BF26" s="2"/>
      <c r="BG26" s="2"/>
      <c r="BH26" s="11"/>
      <c r="BI26" s="2"/>
      <c r="BJ26" s="2"/>
      <c r="BN26" s="2"/>
      <c r="BO26" s="2"/>
      <c r="BP26" s="11"/>
      <c r="BQ26" s="2"/>
      <c r="BR26" s="2"/>
    </row>
    <row r="27" spans="1:71">
      <c r="A27" s="3" t="s">
        <v>36</v>
      </c>
      <c r="I27" s="3" t="s">
        <v>36</v>
      </c>
      <c r="J27"/>
      <c r="K27"/>
      <c r="L27"/>
      <c r="Q27" s="3" t="s">
        <v>36</v>
      </c>
      <c r="U27" s="2"/>
      <c r="V27" s="2"/>
      <c r="Y27" s="3" t="s">
        <v>36</v>
      </c>
      <c r="AC27" s="2"/>
      <c r="AD27" s="2"/>
      <c r="AG27" s="3"/>
      <c r="AK27" s="2"/>
      <c r="AL27" s="2"/>
      <c r="AS27" s="2"/>
      <c r="AT27" s="2"/>
      <c r="BA27" s="2"/>
      <c r="BB27" s="2"/>
      <c r="BI27" s="2"/>
      <c r="BJ27" s="2"/>
      <c r="BQ27" s="2"/>
      <c r="BR27" s="2"/>
    </row>
    <row r="28" spans="1:71">
      <c r="A28" s="3" t="s">
        <v>5</v>
      </c>
      <c r="B28" s="3" t="s">
        <v>8</v>
      </c>
      <c r="C28" s="3" t="s">
        <v>6</v>
      </c>
      <c r="D28" s="3" t="s">
        <v>15</v>
      </c>
      <c r="I28" s="3" t="s">
        <v>5</v>
      </c>
      <c r="J28" s="3" t="s">
        <v>8</v>
      </c>
      <c r="K28" s="3" t="s">
        <v>6</v>
      </c>
      <c r="L28" s="3" t="s">
        <v>15</v>
      </c>
      <c r="Q28" s="3" t="s">
        <v>5</v>
      </c>
      <c r="R28" s="3" t="s">
        <v>8</v>
      </c>
      <c r="S28" s="3" t="s">
        <v>6</v>
      </c>
      <c r="T28" s="3" t="s">
        <v>15</v>
      </c>
      <c r="U28" s="2"/>
      <c r="V28" s="2"/>
      <c r="Y28" s="3" t="s">
        <v>5</v>
      </c>
      <c r="Z28" s="3" t="s">
        <v>8</v>
      </c>
      <c r="AA28" s="3" t="s">
        <v>6</v>
      </c>
      <c r="AB28" s="3" t="s">
        <v>15</v>
      </c>
      <c r="AC28" s="2"/>
      <c r="AD28" s="2"/>
      <c r="AG28" s="3"/>
      <c r="AH28" s="3"/>
      <c r="AI28" s="3"/>
      <c r="AJ28" s="3"/>
      <c r="AK28" s="2"/>
      <c r="AL28" s="2"/>
      <c r="AO28" s="3" t="s">
        <v>36</v>
      </c>
      <c r="AP28" s="3" t="s">
        <v>63</v>
      </c>
      <c r="AQ28" s="3" t="s">
        <v>6</v>
      </c>
      <c r="AR28" s="3" t="s">
        <v>22</v>
      </c>
      <c r="AS28" s="3" t="s">
        <v>16</v>
      </c>
      <c r="AT28" s="3" t="s">
        <v>15</v>
      </c>
      <c r="AW28" s="3" t="s">
        <v>36</v>
      </c>
      <c r="AX28" s="3" t="s">
        <v>63</v>
      </c>
      <c r="AY28" s="3" t="s">
        <v>6</v>
      </c>
      <c r="AZ28" s="3" t="s">
        <v>22</v>
      </c>
      <c r="BA28" s="3" t="s">
        <v>16</v>
      </c>
      <c r="BB28" s="3" t="s">
        <v>15</v>
      </c>
      <c r="BE28" s="3" t="s">
        <v>36</v>
      </c>
      <c r="BF28" s="3" t="s">
        <v>63</v>
      </c>
      <c r="BG28" s="3" t="s">
        <v>6</v>
      </c>
      <c r="BH28" s="3" t="s">
        <v>22</v>
      </c>
      <c r="BI28" s="3" t="s">
        <v>16</v>
      </c>
      <c r="BJ28" s="3" t="s">
        <v>15</v>
      </c>
      <c r="BM28" s="3" t="s">
        <v>36</v>
      </c>
      <c r="BN28" s="3" t="s">
        <v>63</v>
      </c>
      <c r="BO28" s="3" t="s">
        <v>6</v>
      </c>
      <c r="BP28" s="3" t="s">
        <v>22</v>
      </c>
      <c r="BQ28" s="3" t="s">
        <v>16</v>
      </c>
      <c r="BR28" s="3" t="s">
        <v>15</v>
      </c>
    </row>
    <row r="29" spans="1:71">
      <c r="I29" s="8" t="s">
        <v>37</v>
      </c>
      <c r="J29" s="2">
        <v>1</v>
      </c>
      <c r="K29" s="2">
        <v>2</v>
      </c>
      <c r="L29" s="2">
        <v>0</v>
      </c>
      <c r="Q29" s="8"/>
      <c r="R29" s="2"/>
      <c r="S29" s="2"/>
      <c r="T29" s="2"/>
      <c r="U29" s="2"/>
      <c r="V29" s="2"/>
      <c r="Y29" s="7" t="s">
        <v>40</v>
      </c>
      <c r="Z29" s="9">
        <v>2</v>
      </c>
      <c r="AA29">
        <v>20</v>
      </c>
      <c r="AB29">
        <v>0</v>
      </c>
      <c r="AG29" s="7"/>
      <c r="AH29" s="9"/>
      <c r="AO29" t="s">
        <v>62</v>
      </c>
      <c r="AP29" s="2">
        <v>1</v>
      </c>
      <c r="AQ29" s="2">
        <v>30</v>
      </c>
      <c r="AR29" s="11">
        <f>AQ29/AP29</f>
        <v>30</v>
      </c>
      <c r="AS29" s="2">
        <v>30</v>
      </c>
      <c r="AT29" s="2">
        <v>0</v>
      </c>
      <c r="AW29" t="s">
        <v>40</v>
      </c>
      <c r="AX29" s="2">
        <v>1</v>
      </c>
      <c r="AY29" s="2">
        <v>10</v>
      </c>
      <c r="AZ29" s="11"/>
      <c r="BA29" s="2"/>
      <c r="BB29" s="2"/>
      <c r="BF29" s="2"/>
      <c r="BG29" s="2"/>
      <c r="BH29" s="11"/>
      <c r="BI29" s="2"/>
      <c r="BJ29" s="2"/>
      <c r="BN29" s="2"/>
      <c r="BO29" s="2"/>
      <c r="BP29" s="11"/>
      <c r="BQ29" s="2"/>
      <c r="BR29" s="2"/>
    </row>
    <row r="30" spans="1:71">
      <c r="Y30" s="9" t="s">
        <v>41</v>
      </c>
      <c r="Z30" s="9">
        <v>1</v>
      </c>
      <c r="AA30">
        <v>10</v>
      </c>
      <c r="AB30">
        <v>0</v>
      </c>
      <c r="AG30" s="9"/>
      <c r="AH30" s="9"/>
      <c r="AO30" t="s">
        <v>13</v>
      </c>
      <c r="AP30" s="2">
        <v>1</v>
      </c>
      <c r="AQ30" s="2">
        <v>0</v>
      </c>
      <c r="AR30" s="11">
        <f>AQ30/AP30</f>
        <v>0</v>
      </c>
      <c r="AS30" s="2">
        <v>0</v>
      </c>
      <c r="AT30" s="2">
        <v>0</v>
      </c>
      <c r="AW30" t="s">
        <v>41</v>
      </c>
      <c r="AX30" s="2"/>
      <c r="AY30" s="2"/>
      <c r="AZ30" s="11"/>
      <c r="BA30" s="2"/>
      <c r="BB30" s="2"/>
      <c r="BF30" s="2"/>
      <c r="BG30" s="2"/>
      <c r="BH30" s="11"/>
      <c r="BI30" s="2"/>
      <c r="BJ30" s="2"/>
      <c r="BN30" s="2"/>
      <c r="BO30" s="2"/>
      <c r="BP30" s="11"/>
      <c r="BQ30" s="2"/>
      <c r="BR30" s="2"/>
    </row>
    <row r="31" spans="1:71" ht="15.6">
      <c r="N31" s="15"/>
      <c r="O31" s="15"/>
      <c r="AO31" t="s">
        <v>41</v>
      </c>
      <c r="AP31" s="2">
        <v>1</v>
      </c>
      <c r="AQ31" s="2">
        <v>0</v>
      </c>
      <c r="AR31" s="11">
        <f>AQ31/AP31</f>
        <v>0</v>
      </c>
      <c r="AS31" s="2">
        <v>0</v>
      </c>
      <c r="AT31" s="2">
        <v>0</v>
      </c>
      <c r="AX31" s="2"/>
      <c r="AY31" s="2"/>
      <c r="AZ31" s="11"/>
      <c r="BA31" s="2"/>
      <c r="BB31" s="2"/>
      <c r="BF31" s="2"/>
      <c r="BG31" s="2"/>
      <c r="BH31" s="11"/>
      <c r="BI31" s="2"/>
      <c r="BJ31" s="2"/>
      <c r="BN31" s="2"/>
      <c r="BO31" s="2"/>
      <c r="BP31" s="11"/>
      <c r="BQ31" s="2"/>
      <c r="BR31" s="2"/>
    </row>
    <row r="32" spans="1:71" ht="14.4">
      <c r="A32" s="18" t="s">
        <v>2</v>
      </c>
      <c r="B32" s="19"/>
      <c r="C32" s="19"/>
      <c r="D32" s="19"/>
      <c r="E32" s="19"/>
      <c r="F32" s="19"/>
      <c r="G32" s="19"/>
      <c r="I32" s="18" t="s">
        <v>24</v>
      </c>
      <c r="J32" s="20"/>
      <c r="K32" s="20"/>
      <c r="L32" s="20"/>
      <c r="M32" s="20"/>
      <c r="AO32" t="s">
        <v>37</v>
      </c>
      <c r="AR32" s="11"/>
      <c r="AU32" t="s">
        <v>64</v>
      </c>
      <c r="AZ32" s="11"/>
      <c r="BH32" s="11"/>
      <c r="BP32" s="11"/>
    </row>
    <row r="33" spans="1:68">
      <c r="B33" s="2"/>
      <c r="C33" s="2"/>
      <c r="D33" s="2"/>
      <c r="E33" s="2"/>
      <c r="F33" s="2"/>
    </row>
    <row r="34" spans="1:68">
      <c r="A34" s="3" t="s">
        <v>3</v>
      </c>
      <c r="B34" s="2"/>
      <c r="C34" s="2"/>
      <c r="D34" s="2"/>
      <c r="E34" s="2"/>
      <c r="F34" s="2"/>
      <c r="I34" s="1" t="s">
        <v>90</v>
      </c>
      <c r="AO34" s="3" t="s">
        <v>32</v>
      </c>
      <c r="AR34" s="2"/>
      <c r="AW34" s="3" t="s">
        <v>32</v>
      </c>
      <c r="AZ34" s="2"/>
      <c r="BE34" s="3" t="s">
        <v>32</v>
      </c>
      <c r="BH34" s="2"/>
      <c r="BM34" s="3" t="s">
        <v>32</v>
      </c>
      <c r="BP34" s="2"/>
    </row>
    <row r="35" spans="1:68">
      <c r="A35" s="3" t="s">
        <v>5</v>
      </c>
      <c r="B35" s="3" t="s">
        <v>9</v>
      </c>
      <c r="C35" s="3" t="s">
        <v>10</v>
      </c>
      <c r="D35" s="3" t="s">
        <v>23</v>
      </c>
      <c r="E35" s="3" t="s">
        <v>6</v>
      </c>
      <c r="F35" s="3" t="s">
        <v>7</v>
      </c>
      <c r="G35" s="3" t="s">
        <v>8</v>
      </c>
      <c r="I35" s="5" t="s">
        <v>84</v>
      </c>
      <c r="AO35" s="3" t="s">
        <v>5</v>
      </c>
      <c r="AP35" s="3" t="s">
        <v>33</v>
      </c>
      <c r="AQ35" s="3" t="s">
        <v>34</v>
      </c>
      <c r="AR35" s="3" t="s">
        <v>35</v>
      </c>
      <c r="AW35" s="3" t="s">
        <v>5</v>
      </c>
      <c r="AX35" s="3" t="s">
        <v>33</v>
      </c>
      <c r="AY35" s="3" t="s">
        <v>34</v>
      </c>
      <c r="AZ35" s="3" t="s">
        <v>35</v>
      </c>
      <c r="BE35" s="3" t="s">
        <v>5</v>
      </c>
      <c r="BF35" s="3" t="s">
        <v>33</v>
      </c>
      <c r="BG35" s="3" t="s">
        <v>34</v>
      </c>
      <c r="BH35" s="3" t="s">
        <v>35</v>
      </c>
      <c r="BM35" s="3" t="s">
        <v>5</v>
      </c>
      <c r="BN35" s="3" t="s">
        <v>33</v>
      </c>
      <c r="BO35" s="3" t="s">
        <v>34</v>
      </c>
      <c r="BP35" s="3" t="s">
        <v>35</v>
      </c>
    </row>
    <row r="36" spans="1:68">
      <c r="A36" t="s">
        <v>4</v>
      </c>
      <c r="B36" s="2">
        <f>B9+J9+R9+Z9+AH9+AX9+AP9+BF9+BN9</f>
        <v>62</v>
      </c>
      <c r="C36" s="2">
        <f>C9+K9+S9+AA9+AI9+AY9+AQ9+BG9+BO9</f>
        <v>19</v>
      </c>
      <c r="D36" s="10">
        <f>C36/B36</f>
        <v>0.30645161290322581</v>
      </c>
      <c r="E36" s="2">
        <f>E9+M9+AC9+AK9+AS9+BA9+BI9+BQ9</f>
        <v>263</v>
      </c>
      <c r="F36" s="2">
        <f>F9+N9+BR9</f>
        <v>3</v>
      </c>
      <c r="G36" s="2">
        <f>G9+O9+W9+AE9+AU9+BC9+BK9+BS9</f>
        <v>7</v>
      </c>
      <c r="I36" s="1" t="s">
        <v>91</v>
      </c>
      <c r="AO36" s="9" t="s">
        <v>61</v>
      </c>
      <c r="AP36" s="8">
        <v>3</v>
      </c>
      <c r="AQ36" s="2">
        <v>1</v>
      </c>
      <c r="AR36" s="10">
        <f>AQ36/AP36</f>
        <v>0.33333333333333331</v>
      </c>
      <c r="AW36" s="9" t="s">
        <v>61</v>
      </c>
      <c r="AX36" s="8">
        <v>2</v>
      </c>
      <c r="AY36" s="2">
        <v>0</v>
      </c>
      <c r="AZ36" s="10">
        <f>AY36/AX36</f>
        <v>0</v>
      </c>
      <c r="BE36" s="9" t="s">
        <v>61</v>
      </c>
      <c r="BF36" s="8">
        <v>1</v>
      </c>
      <c r="BG36" s="2">
        <v>0</v>
      </c>
      <c r="BH36" s="10">
        <f>BG36/BF36</f>
        <v>0</v>
      </c>
      <c r="BM36" s="9" t="s">
        <v>14</v>
      </c>
      <c r="BN36" s="8">
        <v>2</v>
      </c>
      <c r="BO36" s="2">
        <v>1</v>
      </c>
      <c r="BP36" s="10">
        <f>BO36/BN36</f>
        <v>0.5</v>
      </c>
    </row>
    <row r="37" spans="1:68">
      <c r="A37" s="7" t="s">
        <v>37</v>
      </c>
      <c r="B37" s="2">
        <f>AP10</f>
        <v>2</v>
      </c>
      <c r="C37" s="2">
        <f>AQ10</f>
        <v>1</v>
      </c>
      <c r="D37" s="10">
        <f>C37/B37</f>
        <v>0.5</v>
      </c>
      <c r="E37" s="2">
        <f>AS10</f>
        <v>3</v>
      </c>
      <c r="F37" s="2">
        <f>AT10</f>
        <v>0</v>
      </c>
      <c r="G37" s="2">
        <f>AU10</f>
        <v>1</v>
      </c>
      <c r="I37" s="1" t="s">
        <v>92</v>
      </c>
    </row>
    <row r="38" spans="1:68" ht="15.6" customHeight="1">
      <c r="F38" s="2"/>
      <c r="I38" s="1" t="s">
        <v>75</v>
      </c>
      <c r="L38" s="3" t="s">
        <v>76</v>
      </c>
      <c r="M38" s="3" t="s">
        <v>77</v>
      </c>
      <c r="AO38" s="3" t="s">
        <v>65</v>
      </c>
      <c r="AP38" s="3" t="s">
        <v>63</v>
      </c>
      <c r="AQ38" s="3" t="s">
        <v>6</v>
      </c>
      <c r="AR38" s="3" t="s">
        <v>22</v>
      </c>
      <c r="AS38" s="3" t="s">
        <v>16</v>
      </c>
      <c r="AT38" s="3" t="s">
        <v>15</v>
      </c>
      <c r="AW38" s="3"/>
      <c r="AX38" s="3"/>
      <c r="AY38" s="3"/>
      <c r="AZ38" s="3"/>
      <c r="BA38" s="3"/>
      <c r="BB38" s="3"/>
      <c r="BE38" s="3" t="s">
        <v>65</v>
      </c>
      <c r="BF38" s="3"/>
      <c r="BG38" s="3"/>
      <c r="BH38" s="3"/>
      <c r="BM38" s="3"/>
      <c r="BN38" s="3"/>
      <c r="BO38" s="3"/>
      <c r="BP38" s="3"/>
    </row>
    <row r="39" spans="1:68">
      <c r="A39" s="3" t="s">
        <v>11</v>
      </c>
      <c r="B39" s="2"/>
      <c r="C39" s="2"/>
      <c r="D39" s="2"/>
      <c r="E39" s="2"/>
      <c r="I39" s="1" t="s">
        <v>93</v>
      </c>
      <c r="L39" s="3" t="s">
        <v>94</v>
      </c>
      <c r="M39" s="3" t="s">
        <v>95</v>
      </c>
      <c r="AO39" s="7" t="s">
        <v>41</v>
      </c>
      <c r="AP39" s="2">
        <v>1</v>
      </c>
      <c r="AQ39" s="2">
        <v>70</v>
      </c>
      <c r="AR39" s="2">
        <f>AQ39/AP39</f>
        <v>70</v>
      </c>
      <c r="AS39" s="2">
        <v>70</v>
      </c>
      <c r="AT39" s="2">
        <v>1</v>
      </c>
      <c r="AW39" s="7"/>
      <c r="AX39" s="2"/>
      <c r="AY39" s="2"/>
      <c r="AZ39" s="2"/>
      <c r="BA39" s="2"/>
      <c r="BB39" s="2"/>
      <c r="BE39" s="3" t="s">
        <v>5</v>
      </c>
      <c r="BF39" s="3" t="s">
        <v>63</v>
      </c>
      <c r="BG39" s="3" t="s">
        <v>6</v>
      </c>
      <c r="BH39" s="3" t="s">
        <v>15</v>
      </c>
      <c r="BM39" s="3"/>
      <c r="BN39" s="3"/>
      <c r="BO39" s="3"/>
      <c r="BP39" s="3"/>
    </row>
    <row r="40" spans="1:68">
      <c r="A40" s="3" t="s">
        <v>5</v>
      </c>
      <c r="B40" s="3" t="s">
        <v>9</v>
      </c>
      <c r="C40" s="3" t="s">
        <v>6</v>
      </c>
      <c r="D40" s="3" t="s">
        <v>22</v>
      </c>
      <c r="E40" s="3" t="s">
        <v>16</v>
      </c>
      <c r="F40" s="3" t="s">
        <v>15</v>
      </c>
      <c r="I40" s="1" t="s">
        <v>96</v>
      </c>
      <c r="AO40" t="s">
        <v>58</v>
      </c>
      <c r="AP40" s="2">
        <v>1</v>
      </c>
      <c r="AQ40" s="2">
        <v>10</v>
      </c>
      <c r="AR40" s="2">
        <f>AQ40/AP40</f>
        <v>10</v>
      </c>
      <c r="AS40" s="2">
        <v>10</v>
      </c>
      <c r="AT40" s="2">
        <v>0</v>
      </c>
      <c r="AX40" s="2"/>
      <c r="AY40" s="2"/>
      <c r="AZ40" s="2"/>
      <c r="BA40" s="2"/>
      <c r="BB40" s="2"/>
      <c r="BE40" s="8" t="s">
        <v>12</v>
      </c>
      <c r="BF40" s="8">
        <v>1</v>
      </c>
      <c r="BG40" s="8">
        <v>65</v>
      </c>
      <c r="BH40" s="8">
        <v>1</v>
      </c>
      <c r="BM40" s="8"/>
      <c r="BN40" s="8"/>
      <c r="BO40" s="8"/>
      <c r="BP40" s="8"/>
    </row>
    <row r="41" spans="1:68">
      <c r="A41" s="8" t="s">
        <v>12</v>
      </c>
      <c r="B41" s="2">
        <f>B13+J13+R13+Z13+AH13+AP14+AX14+BF14+BN14</f>
        <v>119</v>
      </c>
      <c r="C41" s="2">
        <f>C13+K13+S13+AA13+AI13+AQ14+AY14+BG14+BO14</f>
        <v>991</v>
      </c>
      <c r="D41" s="11">
        <f t="shared" ref="D41:D46" si="5">C41/B41</f>
        <v>8.3277310924369754</v>
      </c>
      <c r="E41" s="2">
        <v>65</v>
      </c>
      <c r="F41" s="2">
        <f>F13+N13+V13+AD13+AT14+BB14+BJ14</f>
        <v>9</v>
      </c>
      <c r="I41" s="1" t="s">
        <v>97</v>
      </c>
    </row>
    <row r="42" spans="1:68" ht="14.4" customHeight="1">
      <c r="A42" s="9" t="s">
        <v>4</v>
      </c>
      <c r="B42" s="2">
        <f>B14+J14+R14+Z14+AH14+AP15+AX15+BF15+BN15</f>
        <v>89</v>
      </c>
      <c r="C42" s="2">
        <f>C14+K14+S14+AA14+AI14+AQ15+AY15+BG15+BO15</f>
        <v>520</v>
      </c>
      <c r="D42" s="11">
        <f t="shared" si="5"/>
        <v>5.8426966292134832</v>
      </c>
      <c r="E42" s="2">
        <v>43</v>
      </c>
      <c r="F42" s="2">
        <f>+F14+N14+V14+AL14+AT15+BB15+BJ15</f>
        <v>8</v>
      </c>
      <c r="I42" s="1" t="s">
        <v>98</v>
      </c>
    </row>
    <row r="43" spans="1:68">
      <c r="A43" s="9" t="s">
        <v>13</v>
      </c>
      <c r="B43" s="2">
        <f>B15+J15+Z15+AP17+AX17+BN17</f>
        <v>22</v>
      </c>
      <c r="C43" s="2">
        <f>C15+K15+AA15+AQ17+AY17+BO17</f>
        <v>107</v>
      </c>
      <c r="D43" s="11">
        <f t="shared" si="5"/>
        <v>4.8636363636363633</v>
      </c>
      <c r="E43" s="2">
        <v>60</v>
      </c>
      <c r="F43" s="2">
        <f>F15+N15</f>
        <v>1</v>
      </c>
    </row>
    <row r="44" spans="1:68">
      <c r="A44" s="9" t="s">
        <v>14</v>
      </c>
      <c r="B44" s="2">
        <f>B16+J16+AP18+BN16</f>
        <v>10</v>
      </c>
      <c r="C44" s="2">
        <f>C16+K16+AQ18+BO16</f>
        <v>61</v>
      </c>
      <c r="D44" s="11">
        <f t="shared" si="5"/>
        <v>6.1</v>
      </c>
      <c r="E44" s="2">
        <v>16</v>
      </c>
      <c r="F44" s="2">
        <v>0</v>
      </c>
    </row>
    <row r="45" spans="1:68">
      <c r="A45" s="9" t="s">
        <v>57</v>
      </c>
      <c r="B45" s="2">
        <f>AP16+AX16+BF16</f>
        <v>4</v>
      </c>
      <c r="C45" s="2">
        <f>AQ16+AY16+BG16</f>
        <v>60</v>
      </c>
      <c r="D45" s="11">
        <f t="shared" si="5"/>
        <v>15</v>
      </c>
      <c r="E45" s="2">
        <v>40</v>
      </c>
      <c r="F45" s="2">
        <f>AT16</f>
        <v>1</v>
      </c>
      <c r="G45" s="3"/>
    </row>
    <row r="46" spans="1:68">
      <c r="A46" s="9" t="s">
        <v>41</v>
      </c>
      <c r="B46" s="2">
        <f>AH15+AP19+BN18</f>
        <v>3</v>
      </c>
      <c r="C46" s="2">
        <f>AI15+AQ19+BO18</f>
        <v>9</v>
      </c>
      <c r="D46" s="11">
        <f t="shared" si="5"/>
        <v>3</v>
      </c>
      <c r="E46" s="2">
        <v>5</v>
      </c>
      <c r="F46" s="2">
        <v>0</v>
      </c>
    </row>
    <row r="48" spans="1:68">
      <c r="A48" s="3" t="s">
        <v>17</v>
      </c>
      <c r="B48" s="3"/>
      <c r="C48" s="3"/>
      <c r="D48" s="2"/>
      <c r="E48" s="3"/>
      <c r="F48" s="3"/>
    </row>
    <row r="49" spans="1:6">
      <c r="A49" s="3" t="s">
        <v>5</v>
      </c>
      <c r="B49" s="3" t="s">
        <v>18</v>
      </c>
      <c r="C49" s="3" t="s">
        <v>6</v>
      </c>
      <c r="D49" s="3" t="s">
        <v>22</v>
      </c>
      <c r="E49" s="3" t="s">
        <v>16</v>
      </c>
      <c r="F49" s="3" t="s">
        <v>15</v>
      </c>
    </row>
    <row r="50" spans="1:6">
      <c r="A50" s="8" t="s">
        <v>12</v>
      </c>
      <c r="B50" s="2">
        <f>B20+J21+AH20+BF23</f>
        <v>5</v>
      </c>
      <c r="C50" s="2">
        <f>C20+K21+AI20+BG23</f>
        <v>51</v>
      </c>
      <c r="D50" s="11">
        <f>C50/B50</f>
        <v>10.199999999999999</v>
      </c>
      <c r="E50" s="2">
        <v>16</v>
      </c>
      <c r="F50" s="2">
        <v>0</v>
      </c>
    </row>
    <row r="51" spans="1:6">
      <c r="A51" t="s">
        <v>59</v>
      </c>
      <c r="B51" s="2">
        <f>AP25+AX23+BN23</f>
        <v>4</v>
      </c>
      <c r="C51" s="2">
        <f>AQ25+AY23+BO23</f>
        <v>81</v>
      </c>
      <c r="D51" s="11">
        <f>C51/B51</f>
        <v>20.25</v>
      </c>
      <c r="E51" s="2">
        <v>25</v>
      </c>
      <c r="F51" s="2">
        <v>2</v>
      </c>
    </row>
    <row r="52" spans="1:6">
      <c r="A52" t="s">
        <v>19</v>
      </c>
      <c r="B52" s="2">
        <f>J20+Z20</f>
        <v>2</v>
      </c>
      <c r="C52" s="2">
        <f>K20+AA20</f>
        <v>46</v>
      </c>
      <c r="D52" s="11">
        <f>C52/B52</f>
        <v>23</v>
      </c>
      <c r="E52" s="2">
        <v>42</v>
      </c>
      <c r="F52" s="2">
        <v>1</v>
      </c>
    </row>
    <row r="53" spans="1:6">
      <c r="A53" s="7" t="s">
        <v>58</v>
      </c>
      <c r="B53" s="2">
        <f>AP23</f>
        <v>2</v>
      </c>
      <c r="C53" s="2">
        <f>AQ23</f>
        <v>35</v>
      </c>
      <c r="D53" s="2">
        <f t="shared" ref="D53:D54" si="6">C53/B53</f>
        <v>17.5</v>
      </c>
      <c r="E53" s="2">
        <v>22</v>
      </c>
      <c r="F53" s="2">
        <v>0</v>
      </c>
    </row>
    <row r="54" spans="1:6">
      <c r="A54" t="s">
        <v>41</v>
      </c>
      <c r="B54" s="2">
        <f>AP24+BN24</f>
        <v>3</v>
      </c>
      <c r="C54" s="2">
        <f>AQ24+BO24</f>
        <v>39</v>
      </c>
      <c r="D54" s="11">
        <f t="shared" si="6"/>
        <v>13</v>
      </c>
      <c r="E54" s="2">
        <v>26</v>
      </c>
      <c r="F54" s="2">
        <v>0</v>
      </c>
    </row>
    <row r="55" spans="1:6">
      <c r="A55" t="s">
        <v>60</v>
      </c>
      <c r="B55" s="2">
        <f>AP26+BF24</f>
        <v>2</v>
      </c>
      <c r="C55" s="2">
        <f>AQ26+BG24</f>
        <v>7</v>
      </c>
      <c r="D55" s="11">
        <f>C55/B55</f>
        <v>3.5</v>
      </c>
      <c r="E55" s="2">
        <v>3</v>
      </c>
      <c r="F55" s="2">
        <v>0</v>
      </c>
    </row>
    <row r="56" spans="1:6">
      <c r="A56" s="7" t="s">
        <v>13</v>
      </c>
      <c r="B56" s="2">
        <f>B21</f>
        <v>1</v>
      </c>
      <c r="C56" s="2">
        <f>+C21</f>
        <v>7</v>
      </c>
      <c r="D56" s="11">
        <f>C56/B56</f>
        <v>7</v>
      </c>
      <c r="E56" s="2">
        <v>7</v>
      </c>
      <c r="F56" s="2">
        <v>0</v>
      </c>
    </row>
    <row r="58" spans="1:6">
      <c r="A58" s="3" t="s">
        <v>32</v>
      </c>
      <c r="D58" s="2"/>
      <c r="E58" s="2"/>
      <c r="F58" s="2"/>
    </row>
    <row r="59" spans="1:6">
      <c r="A59" s="3" t="s">
        <v>5</v>
      </c>
      <c r="B59" s="3" t="s">
        <v>33</v>
      </c>
      <c r="C59" s="3" t="s">
        <v>34</v>
      </c>
      <c r="D59" s="3" t="s">
        <v>35</v>
      </c>
      <c r="E59" s="2"/>
      <c r="F59" s="2"/>
    </row>
    <row r="60" spans="1:6">
      <c r="A60" t="s">
        <v>12</v>
      </c>
      <c r="B60" s="2">
        <v>6</v>
      </c>
      <c r="C60" s="2">
        <v>0</v>
      </c>
      <c r="D60" s="10">
        <f>C60/B60</f>
        <v>0</v>
      </c>
      <c r="E60" s="2"/>
      <c r="F60" s="2"/>
    </row>
    <row r="61" spans="1:6">
      <c r="A61" t="s">
        <v>61</v>
      </c>
      <c r="B61" s="2">
        <f>AP36+AX36+BF36</f>
        <v>6</v>
      </c>
      <c r="C61" s="2">
        <f>AQ36</f>
        <v>1</v>
      </c>
      <c r="D61" s="10">
        <f>C61/B61</f>
        <v>0.16666666666666666</v>
      </c>
      <c r="E61" s="2"/>
    </row>
    <row r="62" spans="1:6">
      <c r="A62" t="s">
        <v>14</v>
      </c>
      <c r="B62" s="8">
        <v>2</v>
      </c>
      <c r="C62" s="2">
        <v>1</v>
      </c>
      <c r="D62" s="10">
        <f>C62/B62</f>
        <v>0.5</v>
      </c>
      <c r="E62" s="2"/>
    </row>
    <row r="64" spans="1:6">
      <c r="A64" s="3" t="s">
        <v>36</v>
      </c>
      <c r="E64" s="2"/>
    </row>
    <row r="65" spans="1:6">
      <c r="A65" s="3" t="s">
        <v>5</v>
      </c>
      <c r="B65" s="3" t="s">
        <v>8</v>
      </c>
      <c r="C65" s="3" t="s">
        <v>6</v>
      </c>
      <c r="D65" s="3" t="s">
        <v>15</v>
      </c>
    </row>
    <row r="66" spans="1:6">
      <c r="A66" t="s">
        <v>40</v>
      </c>
      <c r="B66" s="2">
        <v>3</v>
      </c>
      <c r="C66" s="2">
        <v>30</v>
      </c>
      <c r="D66" s="2">
        <v>0</v>
      </c>
    </row>
    <row r="67" spans="1:6">
      <c r="A67" t="s">
        <v>41</v>
      </c>
      <c r="B67" s="2">
        <v>2</v>
      </c>
      <c r="C67" s="2">
        <v>10</v>
      </c>
      <c r="D67" s="2">
        <v>0</v>
      </c>
    </row>
    <row r="68" spans="1:6">
      <c r="A68" s="7" t="s">
        <v>37</v>
      </c>
      <c r="B68" s="2">
        <v>1</v>
      </c>
      <c r="C68" s="2">
        <v>2</v>
      </c>
      <c r="D68" s="2">
        <v>0</v>
      </c>
    </row>
    <row r="69" spans="1:6">
      <c r="A69" t="s">
        <v>62</v>
      </c>
      <c r="B69" s="2">
        <f>AP29</f>
        <v>1</v>
      </c>
      <c r="C69" s="2">
        <f>AQ29</f>
        <v>30</v>
      </c>
      <c r="D69" s="2">
        <v>0</v>
      </c>
    </row>
    <row r="70" spans="1:6">
      <c r="A70" s="7" t="s">
        <v>13</v>
      </c>
      <c r="B70" s="2">
        <f>AP30</f>
        <v>1</v>
      </c>
      <c r="C70" s="2">
        <v>0</v>
      </c>
      <c r="D70" s="2">
        <v>0</v>
      </c>
    </row>
    <row r="71" spans="1:6">
      <c r="B71" s="2"/>
      <c r="C71" s="2"/>
      <c r="D71" s="2"/>
    </row>
    <row r="72" spans="1:6">
      <c r="A72" s="3" t="s">
        <v>65</v>
      </c>
      <c r="B72" s="3" t="s">
        <v>63</v>
      </c>
      <c r="C72" s="3" t="s">
        <v>6</v>
      </c>
      <c r="D72" s="3" t="s">
        <v>22</v>
      </c>
      <c r="E72" s="3" t="s">
        <v>16</v>
      </c>
      <c r="F72" s="3" t="s">
        <v>15</v>
      </c>
    </row>
    <row r="73" spans="1:6">
      <c r="A73" s="7" t="s">
        <v>41</v>
      </c>
      <c r="B73" s="2">
        <v>1</v>
      </c>
      <c r="C73" s="2">
        <v>70</v>
      </c>
      <c r="D73" s="2">
        <f>C73/B73</f>
        <v>70</v>
      </c>
      <c r="E73" s="2">
        <v>70</v>
      </c>
      <c r="F73" s="2">
        <v>1</v>
      </c>
    </row>
    <row r="74" spans="1:6">
      <c r="A74" t="s">
        <v>12</v>
      </c>
      <c r="B74" s="2">
        <v>1</v>
      </c>
      <c r="C74" s="2">
        <v>65</v>
      </c>
      <c r="D74" s="2">
        <v>65</v>
      </c>
      <c r="E74" s="2">
        <v>65</v>
      </c>
      <c r="F74" s="2">
        <v>1</v>
      </c>
    </row>
  </sheetData>
  <mergeCells count="13">
    <mergeCell ref="A1:E1"/>
    <mergeCell ref="A3:E3"/>
    <mergeCell ref="A5:F5"/>
    <mergeCell ref="I5:N5"/>
    <mergeCell ref="AO5:AT5"/>
    <mergeCell ref="AG5:AL5"/>
    <mergeCell ref="A32:G32"/>
    <mergeCell ref="Y5:AD5"/>
    <mergeCell ref="Q5:V5"/>
    <mergeCell ref="BM5:BR5"/>
    <mergeCell ref="BE5:BJ5"/>
    <mergeCell ref="AW5:BB5"/>
    <mergeCell ref="I32:M32"/>
  </mergeCells>
  <pageMargins left="0.7" right="0.7" top="0.75" bottom="0.75" header="0.3" footer="0.3"/>
  <pageSetup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4"/>
  <sheetViews>
    <sheetView tabSelected="1" topLeftCell="A46" workbookViewId="0">
      <selection activeCell="F60" sqref="F60"/>
    </sheetView>
  </sheetViews>
  <sheetFormatPr defaultRowHeight="13.8"/>
  <cols>
    <col min="1" max="1" width="12.19921875" bestFit="1" customWidth="1"/>
    <col min="2" max="2" width="8" style="2" bestFit="1" customWidth="1"/>
    <col min="3" max="3" width="6.09765625" style="2" bestFit="1" customWidth="1"/>
    <col min="4" max="4" width="8.296875" style="2" bestFit="1" customWidth="1"/>
    <col min="5" max="5" width="6" style="2" bestFit="1" customWidth="1"/>
    <col min="6" max="7" width="3.796875" style="2" bestFit="1" customWidth="1"/>
    <col min="10" max="10" width="8" style="2" bestFit="1" customWidth="1"/>
    <col min="11" max="11" width="6.09765625" style="2" bestFit="1" customWidth="1"/>
    <col min="12" max="12" width="8.296875" style="2" bestFit="1" customWidth="1"/>
    <col min="13" max="13" width="6" style="2" bestFit="1" customWidth="1"/>
    <col min="14" max="14" width="3.796875" style="2" bestFit="1" customWidth="1"/>
    <col min="15" max="15" width="4.69921875" style="2" customWidth="1"/>
    <col min="17" max="17" width="12.3984375" bestFit="1" customWidth="1"/>
    <col min="25" max="25" width="12.3984375" bestFit="1" customWidth="1"/>
    <col min="33" max="33" width="12.19921875" bestFit="1" customWidth="1"/>
    <col min="41" max="41" width="12.19921875" bestFit="1" customWidth="1"/>
    <col min="49" max="49" width="12.19921875" bestFit="1" customWidth="1"/>
    <col min="57" max="57" width="12.19921875" bestFit="1" customWidth="1"/>
    <col min="65" max="65" width="12.19921875" bestFit="1" customWidth="1"/>
  </cols>
  <sheetData>
    <row r="1" spans="1:71" s="13" customFormat="1" ht="17.399999999999999">
      <c r="A1" s="21" t="s">
        <v>0</v>
      </c>
      <c r="B1" s="20"/>
      <c r="C1" s="20"/>
      <c r="D1" s="20"/>
      <c r="E1" s="20"/>
      <c r="F1" s="14"/>
      <c r="G1" s="14"/>
      <c r="H1" s="14" t="s">
        <v>31</v>
      </c>
      <c r="J1" s="14"/>
      <c r="K1" s="14"/>
      <c r="L1" s="14"/>
      <c r="M1" s="14"/>
      <c r="N1" s="14"/>
      <c r="O1" s="14"/>
    </row>
    <row r="3" spans="1:71" ht="15.6">
      <c r="A3" s="18" t="s">
        <v>1</v>
      </c>
      <c r="B3" s="18"/>
      <c r="C3" s="18"/>
      <c r="D3" s="18"/>
      <c r="E3" s="18"/>
      <c r="F3" s="18"/>
    </row>
    <row r="5" spans="1:71" s="12" customFormat="1" ht="15.6" customHeight="1">
      <c r="A5" s="18" t="s">
        <v>26</v>
      </c>
      <c r="B5" s="20"/>
      <c r="C5" s="20"/>
      <c r="D5" s="20"/>
      <c r="E5" s="20"/>
      <c r="F5" s="20"/>
      <c r="G5" s="20"/>
      <c r="I5" s="18" t="s">
        <v>27</v>
      </c>
      <c r="J5" s="20"/>
      <c r="K5" s="20"/>
      <c r="L5" s="20"/>
      <c r="M5" s="20"/>
      <c r="N5" s="20"/>
      <c r="O5" s="20"/>
      <c r="Q5" s="18" t="s">
        <v>39</v>
      </c>
      <c r="R5" s="20"/>
      <c r="S5" s="20"/>
      <c r="T5" s="20"/>
      <c r="U5" s="20"/>
      <c r="V5" s="20"/>
      <c r="W5" s="20"/>
      <c r="X5"/>
      <c r="Y5" s="18" t="s">
        <v>45</v>
      </c>
      <c r="Z5" s="20"/>
      <c r="AA5" s="20"/>
      <c r="AB5" s="20"/>
      <c r="AC5" s="20"/>
      <c r="AD5" s="20"/>
      <c r="AE5" s="20"/>
      <c r="AG5" s="18" t="s">
        <v>53</v>
      </c>
      <c r="AH5" s="20"/>
      <c r="AI5" s="20"/>
      <c r="AJ5" s="20"/>
      <c r="AK5" s="20"/>
      <c r="AL5" s="20"/>
      <c r="AM5" s="20"/>
      <c r="AO5" s="18" t="s">
        <v>66</v>
      </c>
      <c r="AP5" s="20"/>
      <c r="AQ5" s="20"/>
      <c r="AR5" s="20"/>
      <c r="AS5" s="20"/>
      <c r="AT5" s="20"/>
      <c r="AU5" s="20"/>
      <c r="AW5" s="18" t="s">
        <v>72</v>
      </c>
      <c r="AX5" s="20"/>
      <c r="AY5" s="20"/>
      <c r="AZ5" s="20"/>
      <c r="BA5" s="20"/>
      <c r="BB5" s="20"/>
      <c r="BC5" s="20"/>
      <c r="BE5" s="18" t="s">
        <v>78</v>
      </c>
      <c r="BF5" s="20"/>
      <c r="BG5" s="20"/>
      <c r="BH5" s="20"/>
      <c r="BI5" s="20"/>
      <c r="BJ5" s="20"/>
      <c r="BK5" s="20"/>
      <c r="BM5" s="18" t="s">
        <v>85</v>
      </c>
      <c r="BN5" s="20"/>
      <c r="BO5" s="20"/>
      <c r="BP5" s="20"/>
      <c r="BQ5" s="20"/>
      <c r="BR5" s="20"/>
      <c r="BS5" s="20"/>
    </row>
    <row r="6" spans="1:71">
      <c r="R6" s="2"/>
      <c r="S6" s="2"/>
      <c r="T6" s="2"/>
      <c r="U6" s="2"/>
      <c r="V6" s="2"/>
      <c r="W6" s="2"/>
      <c r="Z6" s="2"/>
      <c r="AA6" s="2"/>
      <c r="AB6" s="2"/>
      <c r="AC6" s="2"/>
      <c r="AD6" s="2"/>
      <c r="AE6" s="2"/>
      <c r="AH6" s="2"/>
      <c r="AI6" s="2"/>
      <c r="AJ6" s="2"/>
      <c r="AK6" s="2"/>
      <c r="AL6" s="2"/>
      <c r="AM6" s="2"/>
      <c r="AP6" s="2"/>
      <c r="AQ6" s="2"/>
      <c r="AR6" s="2"/>
      <c r="AS6" s="2"/>
      <c r="AT6" s="2"/>
      <c r="AU6" s="2"/>
      <c r="AX6" s="2"/>
      <c r="AY6" s="2"/>
      <c r="AZ6" s="2"/>
      <c r="BA6" s="2"/>
      <c r="BB6" s="2"/>
      <c r="BC6" s="2"/>
      <c r="BF6" s="2"/>
      <c r="BG6" s="2"/>
      <c r="BH6" s="2"/>
      <c r="BI6" s="2"/>
      <c r="BJ6" s="2"/>
      <c r="BK6" s="2"/>
      <c r="BN6" s="2"/>
      <c r="BO6" s="2"/>
      <c r="BP6" s="2"/>
      <c r="BQ6" s="2"/>
      <c r="BR6" s="2"/>
      <c r="BS6" s="2"/>
    </row>
    <row r="7" spans="1:71" s="1" customFormat="1">
      <c r="A7" s="1" t="s">
        <v>3</v>
      </c>
      <c r="B7" s="3"/>
      <c r="C7" s="3"/>
      <c r="D7" s="3"/>
      <c r="E7" s="3"/>
      <c r="F7" s="3"/>
      <c r="G7" s="3"/>
      <c r="I7" s="1" t="s">
        <v>3</v>
      </c>
      <c r="J7" s="3"/>
      <c r="K7" s="3"/>
      <c r="L7" s="3"/>
      <c r="M7" s="3"/>
      <c r="N7" s="3"/>
      <c r="O7" s="3"/>
      <c r="Q7" s="1" t="s">
        <v>3</v>
      </c>
      <c r="R7" s="3"/>
      <c r="S7" s="3"/>
      <c r="T7" s="3"/>
      <c r="U7" s="3"/>
      <c r="V7" s="3"/>
      <c r="W7" s="3"/>
      <c r="Y7" s="1" t="s">
        <v>3</v>
      </c>
      <c r="Z7" s="3"/>
      <c r="AA7" s="3"/>
      <c r="AB7" s="3"/>
      <c r="AC7" s="3"/>
      <c r="AD7" s="3"/>
      <c r="AE7" s="3"/>
      <c r="AG7" s="1" t="s">
        <v>3</v>
      </c>
      <c r="AH7" s="3"/>
      <c r="AI7" s="3"/>
      <c r="AJ7" s="3"/>
      <c r="AK7" s="3"/>
      <c r="AL7" s="3"/>
      <c r="AM7" s="3"/>
      <c r="AO7" s="1" t="s">
        <v>3</v>
      </c>
      <c r="AP7" s="3"/>
      <c r="AQ7" s="3"/>
      <c r="AR7" s="3"/>
      <c r="AS7" s="3"/>
      <c r="AT7" s="3"/>
      <c r="AU7" s="3"/>
      <c r="AW7" s="1" t="s">
        <v>3</v>
      </c>
      <c r="AX7" s="3"/>
      <c r="AY7" s="3"/>
      <c r="AZ7" s="3"/>
      <c r="BA7" s="3"/>
      <c r="BB7" s="3"/>
      <c r="BC7" s="3"/>
      <c r="BE7" s="1" t="s">
        <v>3</v>
      </c>
      <c r="BF7" s="3"/>
      <c r="BG7" s="3"/>
      <c r="BH7" s="3"/>
      <c r="BI7" s="3"/>
      <c r="BJ7" s="3"/>
      <c r="BK7" s="3"/>
      <c r="BM7" s="1" t="s">
        <v>3</v>
      </c>
      <c r="BN7" s="3"/>
      <c r="BO7" s="3"/>
      <c r="BP7" s="3"/>
      <c r="BQ7" s="3"/>
      <c r="BR7" s="3"/>
      <c r="BS7" s="3"/>
    </row>
    <row r="8" spans="1:71" s="1" customFormat="1">
      <c r="A8" s="1" t="s">
        <v>5</v>
      </c>
      <c r="B8" s="3" t="s">
        <v>9</v>
      </c>
      <c r="C8" s="3" t="s">
        <v>10</v>
      </c>
      <c r="D8" s="3" t="s">
        <v>23</v>
      </c>
      <c r="E8" s="3" t="s">
        <v>6</v>
      </c>
      <c r="F8" s="3" t="s">
        <v>7</v>
      </c>
      <c r="G8" s="3" t="s">
        <v>8</v>
      </c>
      <c r="I8" s="1" t="s">
        <v>5</v>
      </c>
      <c r="J8" s="3" t="s">
        <v>9</v>
      </c>
      <c r="K8" s="3" t="s">
        <v>10</v>
      </c>
      <c r="L8" s="3" t="s">
        <v>23</v>
      </c>
      <c r="M8" s="3" t="s">
        <v>6</v>
      </c>
      <c r="N8" s="3" t="s">
        <v>7</v>
      </c>
      <c r="O8" s="3" t="s">
        <v>8</v>
      </c>
      <c r="Q8" s="1" t="s">
        <v>5</v>
      </c>
      <c r="R8" s="3" t="s">
        <v>9</v>
      </c>
      <c r="S8" s="3" t="s">
        <v>10</v>
      </c>
      <c r="T8" s="3" t="s">
        <v>23</v>
      </c>
      <c r="U8" s="3" t="s">
        <v>6</v>
      </c>
      <c r="V8" s="3" t="s">
        <v>7</v>
      </c>
      <c r="W8" s="3" t="s">
        <v>8</v>
      </c>
      <c r="Y8" s="1" t="s">
        <v>5</v>
      </c>
      <c r="Z8" s="3" t="s">
        <v>9</v>
      </c>
      <c r="AA8" s="3" t="s">
        <v>10</v>
      </c>
      <c r="AB8" s="3" t="s">
        <v>23</v>
      </c>
      <c r="AC8" s="3" t="s">
        <v>6</v>
      </c>
      <c r="AD8" s="3" t="s">
        <v>7</v>
      </c>
      <c r="AE8" s="3" t="s">
        <v>8</v>
      </c>
      <c r="AG8" s="1" t="s">
        <v>5</v>
      </c>
      <c r="AH8" s="3" t="s">
        <v>9</v>
      </c>
      <c r="AI8" s="3" t="s">
        <v>10</v>
      </c>
      <c r="AJ8" s="3" t="s">
        <v>23</v>
      </c>
      <c r="AK8" s="3" t="s">
        <v>6</v>
      </c>
      <c r="AL8" s="3" t="s">
        <v>7</v>
      </c>
      <c r="AM8" s="3" t="s">
        <v>8</v>
      </c>
      <c r="AO8" s="1" t="s">
        <v>5</v>
      </c>
      <c r="AP8" s="3" t="s">
        <v>9</v>
      </c>
      <c r="AQ8" s="3" t="s">
        <v>10</v>
      </c>
      <c r="AR8" s="3" t="s">
        <v>23</v>
      </c>
      <c r="AS8" s="3" t="s">
        <v>6</v>
      </c>
      <c r="AT8" s="3" t="s">
        <v>7</v>
      </c>
      <c r="AU8" s="3" t="s">
        <v>8</v>
      </c>
      <c r="AW8" s="1" t="s">
        <v>5</v>
      </c>
      <c r="AX8" s="3" t="s">
        <v>9</v>
      </c>
      <c r="AY8" s="3" t="s">
        <v>10</v>
      </c>
      <c r="AZ8" s="3" t="s">
        <v>23</v>
      </c>
      <c r="BA8" s="3" t="s">
        <v>6</v>
      </c>
      <c r="BB8" s="3" t="s">
        <v>7</v>
      </c>
      <c r="BC8" s="3" t="s">
        <v>8</v>
      </c>
      <c r="BE8" s="1" t="s">
        <v>5</v>
      </c>
      <c r="BF8" s="3" t="s">
        <v>9</v>
      </c>
      <c r="BG8" s="3" t="s">
        <v>10</v>
      </c>
      <c r="BH8" s="3" t="s">
        <v>23</v>
      </c>
      <c r="BI8" s="3" t="s">
        <v>6</v>
      </c>
      <c r="BJ8" s="3" t="s">
        <v>7</v>
      </c>
      <c r="BK8" s="3" t="s">
        <v>8</v>
      </c>
      <c r="BM8" s="1" t="s">
        <v>5</v>
      </c>
      <c r="BN8" s="3" t="s">
        <v>9</v>
      </c>
      <c r="BO8" s="3" t="s">
        <v>10</v>
      </c>
      <c r="BP8" s="3" t="s">
        <v>23</v>
      </c>
      <c r="BQ8" s="3" t="s">
        <v>6</v>
      </c>
      <c r="BR8" s="3" t="s">
        <v>7</v>
      </c>
      <c r="BS8" s="3" t="s">
        <v>8</v>
      </c>
    </row>
    <row r="9" spans="1:71">
      <c r="A9" t="s">
        <v>28</v>
      </c>
      <c r="B9" s="2">
        <v>2</v>
      </c>
      <c r="C9" s="2">
        <v>1</v>
      </c>
      <c r="D9" s="10">
        <f>C9/B9</f>
        <v>0.5</v>
      </c>
      <c r="E9" s="2">
        <v>15</v>
      </c>
      <c r="F9" s="2">
        <v>0</v>
      </c>
      <c r="G9" s="2">
        <v>0</v>
      </c>
      <c r="I9" t="s">
        <v>28</v>
      </c>
      <c r="J9" s="2">
        <v>2</v>
      </c>
      <c r="K9" s="2">
        <v>1</v>
      </c>
      <c r="L9" s="10">
        <f>K9/J9</f>
        <v>0.5</v>
      </c>
      <c r="M9" s="2">
        <v>6</v>
      </c>
      <c r="N9" s="2">
        <v>0</v>
      </c>
      <c r="O9" s="2">
        <v>0</v>
      </c>
      <c r="Q9" t="s">
        <v>28</v>
      </c>
      <c r="R9" s="2">
        <v>3</v>
      </c>
      <c r="S9" s="2">
        <v>0</v>
      </c>
      <c r="T9" s="10">
        <f>S9/R9</f>
        <v>0</v>
      </c>
      <c r="U9" s="2">
        <v>0</v>
      </c>
      <c r="V9" s="2">
        <v>0</v>
      </c>
      <c r="W9" s="2">
        <v>1</v>
      </c>
      <c r="Y9" t="s">
        <v>28</v>
      </c>
      <c r="Z9" s="2">
        <v>16</v>
      </c>
      <c r="AA9" s="2">
        <v>11</v>
      </c>
      <c r="AB9" s="10">
        <f>AA9/Z9</f>
        <v>0.6875</v>
      </c>
      <c r="AC9" s="2">
        <v>86</v>
      </c>
      <c r="AD9" s="2">
        <v>0</v>
      </c>
      <c r="AE9" s="2">
        <v>2</v>
      </c>
      <c r="AG9" t="s">
        <v>28</v>
      </c>
      <c r="AH9" s="2">
        <v>9</v>
      </c>
      <c r="AI9" s="2">
        <v>5</v>
      </c>
      <c r="AJ9" s="10">
        <f>AI9/AH9</f>
        <v>0.55555555555555558</v>
      </c>
      <c r="AK9" s="2">
        <v>110</v>
      </c>
      <c r="AL9" s="2">
        <v>1</v>
      </c>
      <c r="AM9" s="2">
        <v>0</v>
      </c>
      <c r="AO9" t="s">
        <v>28</v>
      </c>
      <c r="AP9" s="2">
        <v>11</v>
      </c>
      <c r="AQ9" s="2">
        <v>9</v>
      </c>
      <c r="AR9" s="10">
        <f>AQ9/AP9</f>
        <v>0.81818181818181823</v>
      </c>
      <c r="AS9" s="2">
        <v>124</v>
      </c>
      <c r="AT9" s="2">
        <v>1</v>
      </c>
      <c r="AU9" s="2">
        <v>0</v>
      </c>
      <c r="AW9" t="s">
        <v>28</v>
      </c>
      <c r="AX9" s="2">
        <v>12</v>
      </c>
      <c r="AY9" s="2">
        <v>7</v>
      </c>
      <c r="AZ9" s="10">
        <f>AY9/AX9</f>
        <v>0.58333333333333337</v>
      </c>
      <c r="BA9" s="2">
        <v>55</v>
      </c>
      <c r="BB9" s="2">
        <v>0</v>
      </c>
      <c r="BC9" s="2">
        <v>2</v>
      </c>
      <c r="BE9" t="s">
        <v>28</v>
      </c>
      <c r="BF9" s="2">
        <v>10</v>
      </c>
      <c r="BG9" s="2">
        <v>6</v>
      </c>
      <c r="BH9" s="10">
        <f>BG9/BF9</f>
        <v>0.6</v>
      </c>
      <c r="BI9" s="2">
        <v>64</v>
      </c>
      <c r="BJ9" s="2">
        <v>0</v>
      </c>
      <c r="BK9" s="2">
        <v>1</v>
      </c>
      <c r="BM9" t="s">
        <v>28</v>
      </c>
      <c r="BN9" s="2">
        <v>5</v>
      </c>
      <c r="BO9" s="2">
        <v>4</v>
      </c>
      <c r="BP9" s="10">
        <f>BO9/BN9</f>
        <v>0.8</v>
      </c>
      <c r="BQ9" s="2">
        <v>68</v>
      </c>
      <c r="BR9" s="2">
        <v>1</v>
      </c>
      <c r="BS9" s="2">
        <v>0</v>
      </c>
    </row>
    <row r="10" spans="1:71">
      <c r="R10" s="2"/>
      <c r="S10" s="2"/>
      <c r="T10" s="2"/>
      <c r="U10" s="2"/>
      <c r="V10" s="2"/>
      <c r="W10" s="2"/>
      <c r="Y10" t="s">
        <v>29</v>
      </c>
      <c r="Z10" s="2">
        <v>2</v>
      </c>
      <c r="AA10" s="2">
        <v>0</v>
      </c>
      <c r="AB10" s="10">
        <f>AA10/Z10</f>
        <v>0</v>
      </c>
      <c r="AC10" s="2">
        <v>0</v>
      </c>
      <c r="AD10" s="2">
        <v>0</v>
      </c>
      <c r="AE10" s="2">
        <v>1</v>
      </c>
      <c r="AG10" t="s">
        <v>50</v>
      </c>
      <c r="AH10" s="2">
        <v>4</v>
      </c>
      <c r="AI10" s="2">
        <v>2</v>
      </c>
      <c r="AJ10" s="10">
        <f>AI10/AH10</f>
        <v>0.5</v>
      </c>
      <c r="AK10" s="2">
        <v>19</v>
      </c>
      <c r="AL10" s="2">
        <v>0</v>
      </c>
      <c r="AM10" s="2">
        <v>0</v>
      </c>
      <c r="AO10" t="s">
        <v>50</v>
      </c>
      <c r="AP10" s="2">
        <v>1</v>
      </c>
      <c r="AQ10" s="2">
        <v>1</v>
      </c>
      <c r="AR10" s="10">
        <f>AQ10/AP10</f>
        <v>1</v>
      </c>
      <c r="AS10" s="2">
        <v>2</v>
      </c>
      <c r="AT10" s="2">
        <v>0</v>
      </c>
      <c r="AU10" s="2">
        <v>0</v>
      </c>
      <c r="AW10" t="s">
        <v>50</v>
      </c>
      <c r="AX10" s="2">
        <v>2</v>
      </c>
      <c r="AY10" s="2">
        <v>1</v>
      </c>
      <c r="AZ10" s="10">
        <f>AY10/AX10</f>
        <v>0.5</v>
      </c>
      <c r="BA10" s="2">
        <v>-4</v>
      </c>
      <c r="BB10" s="2">
        <v>0</v>
      </c>
      <c r="BC10" s="2">
        <v>0</v>
      </c>
      <c r="BF10" s="2"/>
      <c r="BG10" s="2"/>
      <c r="BH10" s="10"/>
      <c r="BI10" s="2"/>
      <c r="BJ10" s="2"/>
      <c r="BK10" s="2"/>
      <c r="BM10" t="s">
        <v>50</v>
      </c>
      <c r="BN10" s="2">
        <v>1</v>
      </c>
      <c r="BO10" s="2">
        <v>1</v>
      </c>
      <c r="BP10" s="10">
        <f>BO10/BN10</f>
        <v>1</v>
      </c>
      <c r="BQ10" s="2">
        <v>15</v>
      </c>
      <c r="BR10" s="2">
        <v>0</v>
      </c>
      <c r="BS10" s="2">
        <v>0</v>
      </c>
    </row>
    <row r="11" spans="1:71" s="1" customFormat="1">
      <c r="A11" s="1" t="s">
        <v>11</v>
      </c>
      <c r="B11" s="3"/>
      <c r="C11" s="3"/>
      <c r="D11" s="3"/>
      <c r="E11" s="3"/>
      <c r="F11" s="3"/>
      <c r="G11" s="3"/>
      <c r="I11" s="1" t="s">
        <v>11</v>
      </c>
      <c r="J11" s="3"/>
      <c r="K11" s="3"/>
      <c r="L11" s="3"/>
      <c r="M11" s="3"/>
      <c r="N11" s="3"/>
      <c r="O11" s="3"/>
      <c r="Q11" s="1" t="s">
        <v>11</v>
      </c>
      <c r="R11" s="3"/>
      <c r="S11" s="3"/>
      <c r="T11" s="3"/>
      <c r="U11" s="3"/>
      <c r="V11" s="3"/>
      <c r="W11" s="3"/>
      <c r="AE11" s="3"/>
      <c r="AM11" s="3"/>
      <c r="AU11" s="3"/>
      <c r="BC11" s="3"/>
      <c r="BK11" s="3"/>
      <c r="BS11" s="3"/>
    </row>
    <row r="12" spans="1:71" s="1" customFormat="1">
      <c r="A12" s="1" t="s">
        <v>5</v>
      </c>
      <c r="B12" s="3" t="s">
        <v>9</v>
      </c>
      <c r="C12" s="3" t="s">
        <v>6</v>
      </c>
      <c r="D12" s="3" t="s">
        <v>22</v>
      </c>
      <c r="E12" s="3" t="s">
        <v>16</v>
      </c>
      <c r="F12" s="3" t="s">
        <v>15</v>
      </c>
      <c r="G12" s="3"/>
      <c r="I12" s="1" t="s">
        <v>5</v>
      </c>
      <c r="J12" s="3" t="s">
        <v>9</v>
      </c>
      <c r="K12" s="3" t="s">
        <v>6</v>
      </c>
      <c r="L12" s="3" t="s">
        <v>22</v>
      </c>
      <c r="M12" s="3" t="s">
        <v>16</v>
      </c>
      <c r="N12" s="3" t="s">
        <v>15</v>
      </c>
      <c r="O12" s="3"/>
      <c r="Q12" s="1" t="s">
        <v>5</v>
      </c>
      <c r="R12" s="3" t="s">
        <v>9</v>
      </c>
      <c r="S12" s="3" t="s">
        <v>6</v>
      </c>
      <c r="T12" s="3" t="s">
        <v>22</v>
      </c>
      <c r="U12" s="3" t="s">
        <v>16</v>
      </c>
      <c r="V12" s="3" t="s">
        <v>15</v>
      </c>
      <c r="W12" s="3"/>
      <c r="Y12" s="1" t="s">
        <v>11</v>
      </c>
      <c r="Z12" s="3"/>
      <c r="AA12" s="3"/>
      <c r="AB12" s="3"/>
      <c r="AC12" s="3"/>
      <c r="AD12" s="3"/>
      <c r="AE12" s="3"/>
      <c r="AG12" s="1" t="s">
        <v>11</v>
      </c>
      <c r="AH12" s="3"/>
      <c r="AI12" s="3"/>
      <c r="AJ12" s="3"/>
      <c r="AK12" s="3"/>
      <c r="AL12" s="3"/>
      <c r="AM12" s="3"/>
      <c r="AO12" s="1" t="s">
        <v>11</v>
      </c>
      <c r="AP12" s="3"/>
      <c r="AQ12" s="3"/>
      <c r="AR12" s="3"/>
      <c r="AS12" s="3"/>
      <c r="AT12" s="3"/>
      <c r="AU12" s="3"/>
      <c r="AW12" s="1" t="s">
        <v>11</v>
      </c>
      <c r="AX12" s="3"/>
      <c r="AY12" s="3"/>
      <c r="AZ12" s="3"/>
      <c r="BA12" s="3"/>
      <c r="BB12" s="3"/>
      <c r="BC12" s="3"/>
      <c r="BE12" s="1" t="s">
        <v>11</v>
      </c>
      <c r="BF12" s="3"/>
      <c r="BG12" s="3"/>
      <c r="BH12" s="3"/>
      <c r="BI12" s="3"/>
      <c r="BJ12" s="3"/>
      <c r="BK12" s="3"/>
      <c r="BM12" s="1" t="s">
        <v>11</v>
      </c>
      <c r="BN12" s="3"/>
      <c r="BO12" s="3"/>
      <c r="BP12" s="3"/>
      <c r="BQ12" s="3"/>
      <c r="BR12" s="3"/>
      <c r="BS12" s="3"/>
    </row>
    <row r="13" spans="1:71">
      <c r="A13" s="9" t="s">
        <v>29</v>
      </c>
      <c r="B13" s="2">
        <v>15</v>
      </c>
      <c r="C13" s="2">
        <v>110</v>
      </c>
      <c r="D13" s="11">
        <f>C13/B13</f>
        <v>7.333333333333333</v>
      </c>
      <c r="E13" s="2">
        <v>25</v>
      </c>
      <c r="F13" s="2">
        <v>3</v>
      </c>
      <c r="I13" s="9" t="s">
        <v>29</v>
      </c>
      <c r="J13" s="2">
        <v>14</v>
      </c>
      <c r="K13" s="2">
        <v>47</v>
      </c>
      <c r="L13" s="11">
        <f>K13/J13</f>
        <v>3.3571428571428572</v>
      </c>
      <c r="M13" s="2">
        <v>10</v>
      </c>
      <c r="N13" s="2">
        <v>0</v>
      </c>
      <c r="O13" s="6" t="s">
        <v>30</v>
      </c>
      <c r="Q13" s="9" t="s">
        <v>29</v>
      </c>
      <c r="R13" s="2">
        <v>13</v>
      </c>
      <c r="S13" s="2">
        <v>21</v>
      </c>
      <c r="T13" s="11">
        <f>S13/R13</f>
        <v>1.6153846153846154</v>
      </c>
      <c r="U13" s="2">
        <v>7</v>
      </c>
      <c r="V13" s="2">
        <v>0</v>
      </c>
      <c r="W13" s="6"/>
      <c r="Y13" s="1" t="s">
        <v>5</v>
      </c>
      <c r="Z13" s="3" t="s">
        <v>9</v>
      </c>
      <c r="AA13" s="3" t="s">
        <v>6</v>
      </c>
      <c r="AB13" s="3" t="s">
        <v>22</v>
      </c>
      <c r="AC13" s="3" t="s">
        <v>16</v>
      </c>
      <c r="AD13" s="3" t="s">
        <v>15</v>
      </c>
      <c r="AE13" s="6"/>
      <c r="AG13" s="1" t="s">
        <v>5</v>
      </c>
      <c r="AH13" s="3" t="s">
        <v>9</v>
      </c>
      <c r="AI13" s="3" t="s">
        <v>6</v>
      </c>
      <c r="AJ13" s="3" t="s">
        <v>22</v>
      </c>
      <c r="AK13" s="3" t="s">
        <v>16</v>
      </c>
      <c r="AL13" s="3" t="s">
        <v>15</v>
      </c>
      <c r="AM13" s="6"/>
      <c r="AO13" s="1" t="s">
        <v>5</v>
      </c>
      <c r="AP13" s="3" t="s">
        <v>9</v>
      </c>
      <c r="AQ13" s="3" t="s">
        <v>6</v>
      </c>
      <c r="AR13" s="3" t="s">
        <v>22</v>
      </c>
      <c r="AS13" s="3" t="s">
        <v>16</v>
      </c>
      <c r="AT13" s="3" t="s">
        <v>15</v>
      </c>
      <c r="AU13" s="6"/>
      <c r="AW13" s="1" t="s">
        <v>5</v>
      </c>
      <c r="AX13" s="3" t="s">
        <v>9</v>
      </c>
      <c r="AY13" s="3" t="s">
        <v>6</v>
      </c>
      <c r="AZ13" s="3" t="s">
        <v>22</v>
      </c>
      <c r="BA13" s="3" t="s">
        <v>16</v>
      </c>
      <c r="BB13" s="3" t="s">
        <v>15</v>
      </c>
      <c r="BC13" s="6"/>
      <c r="BE13" s="1" t="s">
        <v>5</v>
      </c>
      <c r="BF13" s="3" t="s">
        <v>9</v>
      </c>
      <c r="BG13" s="3" t="s">
        <v>6</v>
      </c>
      <c r="BH13" s="3" t="s">
        <v>22</v>
      </c>
      <c r="BI13" s="3" t="s">
        <v>16</v>
      </c>
      <c r="BJ13" s="3" t="s">
        <v>15</v>
      </c>
      <c r="BK13" s="6"/>
      <c r="BM13" s="1" t="s">
        <v>5</v>
      </c>
      <c r="BN13" s="3" t="s">
        <v>9</v>
      </c>
      <c r="BO13" s="3" t="s">
        <v>6</v>
      </c>
      <c r="BP13" s="3" t="s">
        <v>22</v>
      </c>
      <c r="BQ13" s="3" t="s">
        <v>16</v>
      </c>
      <c r="BR13" s="3" t="s">
        <v>15</v>
      </c>
      <c r="BS13" s="6"/>
    </row>
    <row r="14" spans="1:71">
      <c r="A14" s="9" t="s">
        <v>28</v>
      </c>
      <c r="B14" s="2">
        <v>8</v>
      </c>
      <c r="C14" s="2">
        <v>50</v>
      </c>
      <c r="D14" s="11">
        <f t="shared" ref="D14" si="0">C14/B14</f>
        <v>6.25</v>
      </c>
      <c r="E14" s="2">
        <v>10</v>
      </c>
      <c r="F14" s="2">
        <v>1</v>
      </c>
      <c r="I14" s="9" t="s">
        <v>28</v>
      </c>
      <c r="J14" s="2">
        <v>9</v>
      </c>
      <c r="K14" s="2">
        <v>-23</v>
      </c>
      <c r="L14" s="11">
        <f>K14/J14</f>
        <v>-2.5555555555555554</v>
      </c>
      <c r="M14" s="2">
        <v>4</v>
      </c>
      <c r="N14" s="2">
        <v>0</v>
      </c>
      <c r="Q14" s="9" t="s">
        <v>28</v>
      </c>
      <c r="R14" s="2">
        <v>8</v>
      </c>
      <c r="S14" s="2">
        <v>13</v>
      </c>
      <c r="T14" s="11">
        <f>S14/R14</f>
        <v>1.625</v>
      </c>
      <c r="U14" s="2">
        <v>14</v>
      </c>
      <c r="V14" s="2">
        <v>0</v>
      </c>
      <c r="W14" s="2"/>
      <c r="Y14" s="9" t="s">
        <v>29</v>
      </c>
      <c r="Z14" s="2">
        <v>16</v>
      </c>
      <c r="AA14" s="2">
        <v>79</v>
      </c>
      <c r="AB14" s="11">
        <f>AA14/Z14</f>
        <v>4.9375</v>
      </c>
      <c r="AC14" s="2">
        <v>22</v>
      </c>
      <c r="AD14" s="2">
        <v>1</v>
      </c>
      <c r="AE14" s="2"/>
      <c r="AG14" s="9" t="s">
        <v>29</v>
      </c>
      <c r="AH14" s="2">
        <v>15</v>
      </c>
      <c r="AI14" s="2">
        <v>58</v>
      </c>
      <c r="AJ14" s="11">
        <f>AI14/AH14</f>
        <v>3.8666666666666667</v>
      </c>
      <c r="AK14" s="2">
        <v>15</v>
      </c>
      <c r="AL14" s="2">
        <v>0</v>
      </c>
      <c r="AM14" s="2"/>
      <c r="AO14" s="9" t="s">
        <v>29</v>
      </c>
      <c r="AP14" s="2">
        <v>8</v>
      </c>
      <c r="AQ14" s="2">
        <v>47</v>
      </c>
      <c r="AR14" s="11">
        <f t="shared" ref="AR14:AR19" si="1">AQ14/AP14</f>
        <v>5.875</v>
      </c>
      <c r="AS14" s="2">
        <v>15</v>
      </c>
      <c r="AT14" s="2">
        <v>1</v>
      </c>
      <c r="AU14" s="2"/>
      <c r="AW14" s="9" t="s">
        <v>29</v>
      </c>
      <c r="AX14" s="2">
        <v>12</v>
      </c>
      <c r="AY14" s="2">
        <v>45</v>
      </c>
      <c r="AZ14" s="11">
        <f t="shared" ref="AZ14:AZ18" si="2">AY14/AX14</f>
        <v>3.75</v>
      </c>
      <c r="BA14" s="2">
        <v>13</v>
      </c>
      <c r="BB14" s="2">
        <v>1</v>
      </c>
      <c r="BC14" s="2" t="s">
        <v>30</v>
      </c>
      <c r="BE14" s="9" t="s">
        <v>29</v>
      </c>
      <c r="BF14" s="2">
        <v>13</v>
      </c>
      <c r="BG14" s="2">
        <v>75</v>
      </c>
      <c r="BH14" s="11">
        <f t="shared" ref="BH14:BH15" si="3">BG14/BF14</f>
        <v>5.7692307692307692</v>
      </c>
      <c r="BI14" s="2">
        <v>27</v>
      </c>
      <c r="BJ14" s="2">
        <v>0</v>
      </c>
      <c r="BK14" s="2"/>
      <c r="BM14" s="9" t="s">
        <v>67</v>
      </c>
      <c r="BN14" s="2">
        <v>7</v>
      </c>
      <c r="BO14" s="2">
        <v>70</v>
      </c>
      <c r="BP14" s="11">
        <f>BO14/BN14</f>
        <v>10</v>
      </c>
      <c r="BQ14" s="2">
        <v>45</v>
      </c>
      <c r="BR14" s="2">
        <v>2</v>
      </c>
      <c r="BS14" s="2"/>
    </row>
    <row r="15" spans="1:71">
      <c r="A15" s="9"/>
      <c r="I15" s="9"/>
      <c r="Q15" s="9"/>
      <c r="R15" s="2"/>
      <c r="S15" s="2"/>
      <c r="T15" s="2"/>
      <c r="U15" s="2"/>
      <c r="V15" s="2"/>
      <c r="W15" s="2"/>
      <c r="Y15" s="9" t="s">
        <v>28</v>
      </c>
      <c r="Z15" s="2">
        <v>8</v>
      </c>
      <c r="AA15" s="2">
        <v>29</v>
      </c>
      <c r="AB15" s="11">
        <f>AA15/Z15</f>
        <v>3.625</v>
      </c>
      <c r="AC15" s="2">
        <v>9</v>
      </c>
      <c r="AD15" s="2">
        <v>0</v>
      </c>
      <c r="AE15" s="2"/>
      <c r="AG15" s="9" t="s">
        <v>28</v>
      </c>
      <c r="AH15" s="2">
        <v>6</v>
      </c>
      <c r="AI15" s="2">
        <v>1</v>
      </c>
      <c r="AJ15" s="11">
        <f>AI15/AH15</f>
        <v>0.16666666666666666</v>
      </c>
      <c r="AK15" s="2">
        <v>5</v>
      </c>
      <c r="AL15" s="2">
        <v>1</v>
      </c>
      <c r="AM15" s="2"/>
      <c r="AO15" s="9" t="s">
        <v>28</v>
      </c>
      <c r="AP15" s="2">
        <v>9</v>
      </c>
      <c r="AQ15" s="2">
        <v>106</v>
      </c>
      <c r="AR15" s="11">
        <f t="shared" si="1"/>
        <v>11.777777777777779</v>
      </c>
      <c r="AS15" s="2">
        <v>28</v>
      </c>
      <c r="AT15" s="2">
        <v>2</v>
      </c>
      <c r="AU15" s="2"/>
      <c r="AW15" s="9" t="s">
        <v>28</v>
      </c>
      <c r="AX15" s="2">
        <v>5</v>
      </c>
      <c r="AY15" s="2">
        <v>36</v>
      </c>
      <c r="AZ15" s="11">
        <f t="shared" si="2"/>
        <v>7.2</v>
      </c>
      <c r="BA15" s="2">
        <v>21</v>
      </c>
      <c r="BB15" s="2">
        <v>0</v>
      </c>
      <c r="BC15" s="2"/>
      <c r="BE15" s="9" t="s">
        <v>28</v>
      </c>
      <c r="BF15" s="2">
        <v>9</v>
      </c>
      <c r="BG15" s="2">
        <v>66</v>
      </c>
      <c r="BH15" s="11">
        <f t="shared" si="3"/>
        <v>7.333333333333333</v>
      </c>
      <c r="BI15" s="2">
        <v>23</v>
      </c>
      <c r="BJ15" s="2">
        <v>2</v>
      </c>
      <c r="BK15" s="2"/>
      <c r="BM15" s="9" t="s">
        <v>28</v>
      </c>
      <c r="BN15" s="2">
        <v>5</v>
      </c>
      <c r="BO15" s="2">
        <v>30</v>
      </c>
      <c r="BP15" s="11">
        <f t="shared" ref="BP15" si="4">BO15/BN15</f>
        <v>6</v>
      </c>
      <c r="BQ15" s="2">
        <v>15</v>
      </c>
      <c r="BR15" s="2">
        <v>2</v>
      </c>
      <c r="BS15" s="2"/>
    </row>
    <row r="16" spans="1:71">
      <c r="A16" s="1" t="s">
        <v>17</v>
      </c>
      <c r="B16" s="3"/>
      <c r="C16" s="3"/>
      <c r="D16" s="3"/>
      <c r="E16" s="3"/>
      <c r="F16" s="3"/>
      <c r="G16" s="3"/>
      <c r="H16" s="1"/>
      <c r="I16" s="1" t="s">
        <v>17</v>
      </c>
      <c r="J16" s="3"/>
      <c r="K16" s="3"/>
      <c r="L16" s="3"/>
      <c r="M16" s="3"/>
      <c r="N16" s="3"/>
      <c r="O16" s="3"/>
      <c r="P16" s="1"/>
      <c r="Q16" s="1" t="s">
        <v>17</v>
      </c>
      <c r="R16" s="3"/>
      <c r="S16" s="3"/>
      <c r="T16" s="3"/>
      <c r="U16" s="3"/>
      <c r="V16" s="3"/>
      <c r="W16" s="2"/>
      <c r="Y16" s="9" t="s">
        <v>46</v>
      </c>
      <c r="Z16" s="2">
        <v>2</v>
      </c>
      <c r="AA16" s="2">
        <v>8</v>
      </c>
      <c r="AB16" s="11">
        <f>AA16/Z16</f>
        <v>4</v>
      </c>
      <c r="AC16" s="2">
        <v>6</v>
      </c>
      <c r="AD16" s="2">
        <v>0</v>
      </c>
      <c r="AE16" s="2"/>
      <c r="AG16" s="9" t="s">
        <v>46</v>
      </c>
      <c r="AH16" s="2">
        <v>3</v>
      </c>
      <c r="AI16" s="2">
        <v>31</v>
      </c>
      <c r="AJ16" s="11">
        <f>AI16/AH16</f>
        <v>10.333333333333334</v>
      </c>
      <c r="AK16" s="2">
        <v>25</v>
      </c>
      <c r="AL16" s="2">
        <v>0</v>
      </c>
      <c r="AM16" s="2"/>
      <c r="AO16" s="9" t="s">
        <v>46</v>
      </c>
      <c r="AP16" s="2">
        <v>1</v>
      </c>
      <c r="AQ16" s="2">
        <v>-3</v>
      </c>
      <c r="AR16" s="11">
        <f t="shared" si="1"/>
        <v>-3</v>
      </c>
      <c r="AS16" s="2">
        <v>-3</v>
      </c>
      <c r="AT16" s="2">
        <v>0</v>
      </c>
      <c r="AU16" s="2"/>
      <c r="AW16" s="9" t="s">
        <v>46</v>
      </c>
      <c r="AX16" s="2">
        <v>3</v>
      </c>
      <c r="AY16" s="2">
        <v>9</v>
      </c>
      <c r="AZ16" s="11">
        <f t="shared" si="2"/>
        <v>3</v>
      </c>
      <c r="BA16" s="2">
        <v>3</v>
      </c>
      <c r="BB16" s="2">
        <v>1</v>
      </c>
      <c r="BC16" s="2"/>
      <c r="BE16" s="9"/>
      <c r="BF16" s="2"/>
      <c r="BG16" s="2"/>
      <c r="BH16" s="11"/>
      <c r="BI16" s="2"/>
      <c r="BJ16" s="2"/>
      <c r="BK16" s="2"/>
      <c r="BM16" s="9" t="s">
        <v>86</v>
      </c>
      <c r="BN16" s="2">
        <v>6</v>
      </c>
      <c r="BO16" s="2">
        <v>45</v>
      </c>
      <c r="BP16" s="11">
        <f>BO16/BN16</f>
        <v>7.5</v>
      </c>
      <c r="BQ16" s="2">
        <v>26</v>
      </c>
      <c r="BR16" s="2">
        <v>1</v>
      </c>
      <c r="BS16" s="2"/>
    </row>
    <row r="17" spans="1:71">
      <c r="A17" s="1" t="s">
        <v>5</v>
      </c>
      <c r="B17" s="3" t="s">
        <v>18</v>
      </c>
      <c r="C17" s="3" t="s">
        <v>6</v>
      </c>
      <c r="D17" s="3" t="s">
        <v>22</v>
      </c>
      <c r="E17" s="3" t="s">
        <v>16</v>
      </c>
      <c r="F17" s="3" t="s">
        <v>15</v>
      </c>
      <c r="G17" s="3"/>
      <c r="H17" s="1"/>
      <c r="I17" s="1" t="s">
        <v>5</v>
      </c>
      <c r="J17" s="3" t="s">
        <v>18</v>
      </c>
      <c r="K17" s="3" t="s">
        <v>6</v>
      </c>
      <c r="L17" s="3" t="s">
        <v>22</v>
      </c>
      <c r="M17" s="3" t="s">
        <v>16</v>
      </c>
      <c r="N17" s="3" t="s">
        <v>15</v>
      </c>
      <c r="O17" s="3"/>
      <c r="P17" s="1"/>
      <c r="Q17" s="1" t="s">
        <v>5</v>
      </c>
      <c r="R17" s="3" t="s">
        <v>18</v>
      </c>
      <c r="S17" s="3" t="s">
        <v>6</v>
      </c>
      <c r="T17" s="3" t="s">
        <v>22</v>
      </c>
      <c r="U17" s="3" t="s">
        <v>16</v>
      </c>
      <c r="V17" s="3" t="s">
        <v>15</v>
      </c>
      <c r="W17" s="2"/>
      <c r="AE17" s="2"/>
      <c r="AG17" s="9" t="s">
        <v>50</v>
      </c>
      <c r="AH17" s="2">
        <v>6</v>
      </c>
      <c r="AI17" s="2">
        <v>25</v>
      </c>
      <c r="AJ17" s="11">
        <f>AI17/AH17</f>
        <v>4.166666666666667</v>
      </c>
      <c r="AK17" s="2">
        <v>8</v>
      </c>
      <c r="AL17" s="2">
        <v>0</v>
      </c>
      <c r="AM17" s="2"/>
      <c r="AO17" s="9" t="s">
        <v>50</v>
      </c>
      <c r="AP17" s="2">
        <v>1</v>
      </c>
      <c r="AQ17" s="2">
        <v>-2</v>
      </c>
      <c r="AR17" s="11">
        <f t="shared" si="1"/>
        <v>-2</v>
      </c>
      <c r="AS17" s="2">
        <v>-2</v>
      </c>
      <c r="AT17" s="2">
        <v>0</v>
      </c>
      <c r="AU17" s="2"/>
      <c r="AW17" s="9" t="s">
        <v>50</v>
      </c>
      <c r="AX17" s="2">
        <v>5</v>
      </c>
      <c r="AY17" s="2">
        <v>17</v>
      </c>
      <c r="AZ17" s="11">
        <f t="shared" si="2"/>
        <v>3.4</v>
      </c>
      <c r="BA17" s="2">
        <v>7</v>
      </c>
      <c r="BB17" s="2">
        <v>0</v>
      </c>
      <c r="BC17" s="2"/>
      <c r="BE17" s="9"/>
      <c r="BF17" s="2"/>
      <c r="BG17" s="2"/>
      <c r="BH17" s="11"/>
      <c r="BI17" s="2"/>
      <c r="BJ17" s="2"/>
      <c r="BK17" s="2"/>
      <c r="BM17" s="9" t="s">
        <v>50</v>
      </c>
      <c r="BN17" s="2">
        <v>4</v>
      </c>
      <c r="BO17" s="2">
        <v>21</v>
      </c>
      <c r="BP17" s="11">
        <f>BO17/BN17</f>
        <v>5.25</v>
      </c>
      <c r="BQ17" s="2">
        <v>12</v>
      </c>
      <c r="BR17" s="2">
        <v>1</v>
      </c>
    </row>
    <row r="18" spans="1:71" s="1" customFormat="1">
      <c r="A18" t="s">
        <v>29</v>
      </c>
      <c r="B18" s="2">
        <v>1</v>
      </c>
      <c r="C18" s="2">
        <v>15</v>
      </c>
      <c r="D18" s="2">
        <f>C18/B18</f>
        <v>15</v>
      </c>
      <c r="E18" s="2">
        <v>15</v>
      </c>
      <c r="F18" s="2">
        <v>0</v>
      </c>
      <c r="G18" s="2"/>
      <c r="H18"/>
      <c r="I18" t="s">
        <v>29</v>
      </c>
      <c r="J18" s="2">
        <v>1</v>
      </c>
      <c r="K18" s="2">
        <v>6</v>
      </c>
      <c r="L18" s="2">
        <f>K18/J18</f>
        <v>6</v>
      </c>
      <c r="M18" s="2">
        <v>6</v>
      </c>
      <c r="N18" s="2">
        <v>0</v>
      </c>
      <c r="O18" s="2"/>
      <c r="P18"/>
      <c r="Q18"/>
      <c r="R18" s="2"/>
      <c r="S18" s="2"/>
      <c r="T18" s="2"/>
      <c r="U18" s="2"/>
      <c r="V18" s="2"/>
      <c r="W18" s="3"/>
      <c r="Y18" s="1" t="s">
        <v>17</v>
      </c>
      <c r="Z18" s="3"/>
      <c r="AA18" s="3"/>
      <c r="AB18" s="3"/>
      <c r="AC18" s="3"/>
      <c r="AD18" s="3"/>
      <c r="AE18" s="3"/>
      <c r="AM18" s="3"/>
      <c r="AO18" s="7" t="s">
        <v>67</v>
      </c>
      <c r="AP18" s="8">
        <v>3</v>
      </c>
      <c r="AQ18" s="8">
        <v>3</v>
      </c>
      <c r="AR18" s="8">
        <f t="shared" si="1"/>
        <v>1</v>
      </c>
      <c r="AS18" s="8">
        <v>3</v>
      </c>
      <c r="AT18" s="8">
        <v>0</v>
      </c>
      <c r="AU18" s="3"/>
      <c r="AW18" s="7" t="s">
        <v>67</v>
      </c>
      <c r="AX18" s="8">
        <v>1</v>
      </c>
      <c r="AY18" s="8">
        <v>-2</v>
      </c>
      <c r="AZ18" s="8">
        <f t="shared" si="2"/>
        <v>-2</v>
      </c>
      <c r="BA18" s="8">
        <v>-2</v>
      </c>
      <c r="BB18" s="8">
        <v>0</v>
      </c>
      <c r="BC18" s="3"/>
      <c r="BE18" s="7"/>
      <c r="BF18" s="8"/>
      <c r="BG18" s="8"/>
      <c r="BH18" s="8"/>
      <c r="BI18" s="8"/>
      <c r="BJ18" s="8"/>
      <c r="BK18" s="3"/>
      <c r="BM18" s="7" t="s">
        <v>68</v>
      </c>
      <c r="BN18" s="8">
        <v>2</v>
      </c>
      <c r="BO18" s="8">
        <v>39</v>
      </c>
      <c r="BP18" s="8">
        <f>BO18/BN18</f>
        <v>19.5</v>
      </c>
      <c r="BQ18" s="8">
        <v>35</v>
      </c>
      <c r="BR18" s="8">
        <v>0</v>
      </c>
    </row>
    <row r="19" spans="1:71" s="1" customFormat="1">
      <c r="W19" s="3"/>
      <c r="Y19" s="1" t="s">
        <v>5</v>
      </c>
      <c r="Z19" s="3" t="s">
        <v>18</v>
      </c>
      <c r="AA19" s="3" t="s">
        <v>6</v>
      </c>
      <c r="AB19" s="3" t="s">
        <v>22</v>
      </c>
      <c r="AC19" s="3" t="s">
        <v>16</v>
      </c>
      <c r="AD19" s="3" t="s">
        <v>15</v>
      </c>
      <c r="AE19" s="3"/>
      <c r="AG19" s="1" t="s">
        <v>17</v>
      </c>
      <c r="AH19" s="3"/>
      <c r="AI19" s="3"/>
      <c r="AJ19" s="3"/>
      <c r="AK19" s="3"/>
      <c r="AL19" s="3"/>
      <c r="AM19" s="3"/>
      <c r="AO19" s="7" t="s">
        <v>51</v>
      </c>
      <c r="AP19" s="8">
        <v>1</v>
      </c>
      <c r="AQ19" s="8">
        <v>2</v>
      </c>
      <c r="AR19" s="8">
        <f t="shared" si="1"/>
        <v>2</v>
      </c>
      <c r="AS19" s="8">
        <v>2</v>
      </c>
      <c r="AT19" s="8">
        <v>0</v>
      </c>
      <c r="AU19" s="3"/>
      <c r="AW19" s="7"/>
      <c r="AX19" s="8"/>
      <c r="AY19" s="8"/>
      <c r="AZ19" s="8"/>
      <c r="BA19" s="8"/>
      <c r="BB19" s="8"/>
      <c r="BC19" s="3"/>
      <c r="BE19" s="7"/>
      <c r="BF19" s="8"/>
      <c r="BG19" s="8"/>
      <c r="BH19" s="8"/>
      <c r="BI19" s="8"/>
      <c r="BJ19" s="8"/>
      <c r="BK19" s="3"/>
      <c r="BM19" s="7" t="s">
        <v>52</v>
      </c>
      <c r="BN19" s="8">
        <v>3</v>
      </c>
      <c r="BO19" s="8">
        <v>16</v>
      </c>
      <c r="BP19" s="17">
        <f>BO19/BN19</f>
        <v>5.333333333333333</v>
      </c>
      <c r="BQ19" s="8">
        <v>8</v>
      </c>
      <c r="BR19" s="8">
        <v>0</v>
      </c>
      <c r="BS19" s="3"/>
    </row>
    <row r="20" spans="1:71">
      <c r="Q20" s="3" t="s">
        <v>36</v>
      </c>
      <c r="W20" s="2"/>
      <c r="Y20" s="9" t="s">
        <v>46</v>
      </c>
      <c r="Z20" s="2">
        <v>4</v>
      </c>
      <c r="AA20" s="2">
        <v>26</v>
      </c>
      <c r="AB20" s="2">
        <f>AA20/Z20</f>
        <v>6.5</v>
      </c>
      <c r="AC20" s="2">
        <v>11</v>
      </c>
      <c r="AD20" s="2">
        <v>0</v>
      </c>
      <c r="AE20" s="2"/>
      <c r="AG20" s="1" t="s">
        <v>5</v>
      </c>
      <c r="AH20" s="3" t="s">
        <v>18</v>
      </c>
      <c r="AI20" s="3" t="s">
        <v>6</v>
      </c>
      <c r="AJ20" s="3" t="s">
        <v>22</v>
      </c>
      <c r="AK20" s="3" t="s">
        <v>16</v>
      </c>
      <c r="AL20" s="3" t="s">
        <v>15</v>
      </c>
      <c r="AM20" s="2"/>
      <c r="AU20" s="2"/>
      <c r="BC20" s="2"/>
      <c r="BK20" s="2"/>
      <c r="BS20" s="2"/>
    </row>
    <row r="21" spans="1:71">
      <c r="Q21" s="5" t="s">
        <v>5</v>
      </c>
      <c r="R21" s="3" t="s">
        <v>8</v>
      </c>
      <c r="S21" s="3" t="s">
        <v>6</v>
      </c>
      <c r="T21" s="3" t="s">
        <v>15</v>
      </c>
      <c r="Y21" s="9" t="s">
        <v>29</v>
      </c>
      <c r="Z21" s="8">
        <v>3</v>
      </c>
      <c r="AA21" s="8">
        <v>20</v>
      </c>
      <c r="AB21" s="17">
        <f>AA21/Z21</f>
        <v>6.666666666666667</v>
      </c>
      <c r="AC21" s="8">
        <v>11</v>
      </c>
      <c r="AD21" s="8">
        <v>0</v>
      </c>
      <c r="AG21" s="9" t="s">
        <v>46</v>
      </c>
      <c r="AH21" s="2">
        <v>4</v>
      </c>
      <c r="AI21" s="2">
        <v>58</v>
      </c>
      <c r="AJ21" s="2">
        <f>AI21/AH21</f>
        <v>14.5</v>
      </c>
      <c r="AK21" s="2">
        <v>28</v>
      </c>
      <c r="AL21" s="2">
        <v>0</v>
      </c>
      <c r="AO21" s="1" t="s">
        <v>17</v>
      </c>
      <c r="AP21" s="3"/>
      <c r="AQ21" s="3"/>
      <c r="AR21" s="3"/>
      <c r="AS21" s="3"/>
      <c r="AT21" s="3"/>
      <c r="AW21" s="1" t="s">
        <v>17</v>
      </c>
      <c r="AX21" s="3"/>
      <c r="AY21" s="3"/>
      <c r="AZ21" s="3"/>
      <c r="BA21" s="3"/>
      <c r="BB21" s="3"/>
      <c r="BE21" s="1" t="s">
        <v>17</v>
      </c>
      <c r="BF21" s="3"/>
      <c r="BG21" s="3"/>
      <c r="BH21" s="3"/>
      <c r="BI21" s="3"/>
      <c r="BJ21" s="3"/>
      <c r="BM21" s="1" t="s">
        <v>17</v>
      </c>
      <c r="BN21" s="3"/>
      <c r="BO21" s="3"/>
      <c r="BP21" s="3"/>
      <c r="BQ21" s="3"/>
      <c r="BR21" s="3"/>
    </row>
    <row r="22" spans="1:71">
      <c r="Q22" s="7" t="s">
        <v>44</v>
      </c>
      <c r="R22" s="8">
        <v>1</v>
      </c>
      <c r="S22" s="8">
        <v>10</v>
      </c>
      <c r="T22" s="8">
        <v>0</v>
      </c>
      <c r="Y22" s="9" t="s">
        <v>47</v>
      </c>
      <c r="Z22" s="8">
        <v>1</v>
      </c>
      <c r="AA22" s="8">
        <v>3</v>
      </c>
      <c r="AB22" s="17">
        <f>AA22/Z22</f>
        <v>3</v>
      </c>
      <c r="AC22" s="8">
        <v>3</v>
      </c>
      <c r="AD22" s="8">
        <v>0</v>
      </c>
      <c r="AG22" s="9" t="s">
        <v>51</v>
      </c>
      <c r="AH22" s="8">
        <v>2</v>
      </c>
      <c r="AI22" s="8">
        <v>57</v>
      </c>
      <c r="AJ22" s="11">
        <f>AI22/AH22</f>
        <v>28.5</v>
      </c>
      <c r="AK22" s="8">
        <v>53</v>
      </c>
      <c r="AL22" s="8">
        <v>1</v>
      </c>
      <c r="AO22" s="1" t="s">
        <v>5</v>
      </c>
      <c r="AP22" s="3" t="s">
        <v>18</v>
      </c>
      <c r="AQ22" s="3" t="s">
        <v>6</v>
      </c>
      <c r="AR22" s="3" t="s">
        <v>22</v>
      </c>
      <c r="AS22" s="3" t="s">
        <v>16</v>
      </c>
      <c r="AT22" s="3" t="s">
        <v>15</v>
      </c>
      <c r="AW22" s="1" t="s">
        <v>5</v>
      </c>
      <c r="AX22" s="3" t="s">
        <v>18</v>
      </c>
      <c r="AY22" s="3" t="s">
        <v>6</v>
      </c>
      <c r="AZ22" s="3" t="s">
        <v>22</v>
      </c>
      <c r="BA22" s="3" t="s">
        <v>16</v>
      </c>
      <c r="BB22" s="3" t="s">
        <v>15</v>
      </c>
      <c r="BE22" s="1" t="s">
        <v>5</v>
      </c>
      <c r="BF22" s="3" t="s">
        <v>18</v>
      </c>
      <c r="BG22" s="3" t="s">
        <v>6</v>
      </c>
      <c r="BH22" s="3" t="s">
        <v>22</v>
      </c>
      <c r="BI22" s="3" t="s">
        <v>16</v>
      </c>
      <c r="BJ22" s="3" t="s">
        <v>15</v>
      </c>
      <c r="BM22" s="1" t="s">
        <v>5</v>
      </c>
      <c r="BN22" s="3" t="s">
        <v>18</v>
      </c>
      <c r="BO22" s="3" t="s">
        <v>6</v>
      </c>
      <c r="BP22" s="3" t="s">
        <v>22</v>
      </c>
      <c r="BQ22" s="3" t="s">
        <v>16</v>
      </c>
      <c r="BR22" s="3" t="s">
        <v>15</v>
      </c>
    </row>
    <row r="23" spans="1:71" ht="14.4" customHeight="1">
      <c r="Q23" s="3"/>
      <c r="R23" s="3"/>
      <c r="S23" s="3"/>
      <c r="T23" s="3"/>
      <c r="Y23" s="9" t="s">
        <v>48</v>
      </c>
      <c r="Z23" s="8">
        <v>2</v>
      </c>
      <c r="AA23" s="8">
        <v>8</v>
      </c>
      <c r="AB23" s="11">
        <f>AA23/Z23</f>
        <v>4</v>
      </c>
      <c r="AC23" s="8">
        <v>4</v>
      </c>
      <c r="AD23" s="8">
        <v>0</v>
      </c>
      <c r="AG23" s="9" t="s">
        <v>54</v>
      </c>
      <c r="AH23" s="8">
        <v>1</v>
      </c>
      <c r="AI23" s="8">
        <v>4</v>
      </c>
      <c r="AJ23" s="17">
        <f>AI23/AH23</f>
        <v>4</v>
      </c>
      <c r="AK23" s="8">
        <v>4</v>
      </c>
      <c r="AL23" s="8">
        <v>0</v>
      </c>
      <c r="AO23" s="9" t="s">
        <v>46</v>
      </c>
      <c r="AP23" s="2">
        <v>1</v>
      </c>
      <c r="AQ23" s="2">
        <v>8</v>
      </c>
      <c r="AR23" s="2">
        <f>AQ23/AP23</f>
        <v>8</v>
      </c>
      <c r="AS23" s="2">
        <v>8</v>
      </c>
      <c r="AT23" s="2">
        <v>0</v>
      </c>
      <c r="AW23" s="9" t="s">
        <v>46</v>
      </c>
      <c r="AX23" s="2">
        <v>1</v>
      </c>
      <c r="AY23" s="2">
        <v>9</v>
      </c>
      <c r="AZ23" s="2">
        <f>AY23/AX23</f>
        <v>9</v>
      </c>
      <c r="BA23" s="2">
        <v>9</v>
      </c>
      <c r="BB23" s="2">
        <v>0</v>
      </c>
      <c r="BE23" s="9" t="s">
        <v>46</v>
      </c>
      <c r="BF23" s="2">
        <v>4</v>
      </c>
      <c r="BG23" s="2">
        <v>20</v>
      </c>
      <c r="BH23" s="2">
        <f>BG23/BF23</f>
        <v>5</v>
      </c>
      <c r="BI23" s="2">
        <v>15</v>
      </c>
      <c r="BJ23" s="2">
        <v>0</v>
      </c>
      <c r="BM23" s="9" t="s">
        <v>86</v>
      </c>
      <c r="BN23" s="2">
        <v>2</v>
      </c>
      <c r="BO23" s="2">
        <v>28</v>
      </c>
      <c r="BP23" s="2">
        <f>BO23/BN23</f>
        <v>14</v>
      </c>
      <c r="BQ23" s="2">
        <v>20</v>
      </c>
      <c r="BR23" s="2">
        <v>0</v>
      </c>
    </row>
    <row r="24" spans="1:71">
      <c r="Y24" s="9" t="s">
        <v>49</v>
      </c>
      <c r="Z24" s="8">
        <v>1</v>
      </c>
      <c r="AA24" s="8">
        <v>29</v>
      </c>
      <c r="AB24" s="11">
        <f>AA24/Z24</f>
        <v>29</v>
      </c>
      <c r="AC24" s="8">
        <v>29</v>
      </c>
      <c r="AD24" s="8">
        <v>0</v>
      </c>
      <c r="AO24" s="9" t="s">
        <v>51</v>
      </c>
      <c r="AP24" s="8">
        <v>5</v>
      </c>
      <c r="AQ24" s="8">
        <v>87</v>
      </c>
      <c r="AR24" s="11">
        <f>AQ24/AP24</f>
        <v>17.399999999999999</v>
      </c>
      <c r="AS24" s="8">
        <v>48</v>
      </c>
      <c r="AT24" s="8">
        <v>1</v>
      </c>
      <c r="AW24" s="9" t="s">
        <v>48</v>
      </c>
      <c r="AX24" s="8">
        <v>2</v>
      </c>
      <c r="AY24" s="8">
        <v>44</v>
      </c>
      <c r="AZ24" s="11">
        <f>AY24/AX24</f>
        <v>22</v>
      </c>
      <c r="BA24" s="8">
        <v>24</v>
      </c>
      <c r="BB24" s="8">
        <v>0</v>
      </c>
      <c r="BE24" s="9" t="s">
        <v>48</v>
      </c>
      <c r="BF24" s="8">
        <v>2</v>
      </c>
      <c r="BG24" s="8">
        <v>44</v>
      </c>
      <c r="BH24" s="11">
        <f>BG24/BF24</f>
        <v>22</v>
      </c>
      <c r="BI24" s="8">
        <v>30</v>
      </c>
      <c r="BJ24" s="8">
        <v>0</v>
      </c>
      <c r="BM24" s="9" t="s">
        <v>51</v>
      </c>
      <c r="BN24" s="8">
        <v>1</v>
      </c>
      <c r="BO24" s="8">
        <v>35</v>
      </c>
      <c r="BP24" s="11">
        <f>BO24/BN24</f>
        <v>35</v>
      </c>
      <c r="BQ24" s="8">
        <v>35</v>
      </c>
      <c r="BR24" s="8">
        <v>1</v>
      </c>
    </row>
    <row r="25" spans="1:71" ht="14.4" customHeight="1">
      <c r="A25" s="21" t="s">
        <v>2</v>
      </c>
      <c r="B25" s="20"/>
      <c r="C25" s="20"/>
      <c r="D25" s="20"/>
      <c r="E25" s="20"/>
      <c r="F25" s="20"/>
      <c r="G25" s="20"/>
      <c r="I25" s="21" t="s">
        <v>24</v>
      </c>
      <c r="J25" s="20"/>
      <c r="K25" s="20"/>
      <c r="L25" s="20"/>
      <c r="M25" s="20"/>
      <c r="AG25" s="9"/>
      <c r="AH25" s="8"/>
      <c r="AI25" s="8"/>
      <c r="AJ25" s="11"/>
      <c r="AK25" s="8"/>
      <c r="AL25" s="8"/>
      <c r="AO25" s="9" t="s">
        <v>68</v>
      </c>
      <c r="AP25" s="8">
        <v>2</v>
      </c>
      <c r="AQ25" s="8">
        <v>7</v>
      </c>
      <c r="AR25" s="17">
        <f>AQ25/AP25</f>
        <v>3.5</v>
      </c>
      <c r="AS25" s="8">
        <v>4</v>
      </c>
      <c r="AT25" s="8">
        <v>0</v>
      </c>
      <c r="AW25" s="9" t="s">
        <v>68</v>
      </c>
      <c r="AX25" s="8">
        <v>1</v>
      </c>
      <c r="AY25" s="8">
        <v>-4</v>
      </c>
      <c r="AZ25" s="17">
        <f>AY25/AX25</f>
        <v>-4</v>
      </c>
      <c r="BA25" s="8">
        <v>-4</v>
      </c>
      <c r="BB25" s="8">
        <v>0</v>
      </c>
      <c r="BE25" s="9"/>
      <c r="BF25" s="8"/>
      <c r="BG25" s="8"/>
      <c r="BH25" s="17"/>
      <c r="BI25" s="8"/>
      <c r="BJ25" s="8"/>
      <c r="BM25" s="9" t="s">
        <v>87</v>
      </c>
      <c r="BN25" s="8">
        <v>1</v>
      </c>
      <c r="BO25" s="8">
        <v>12</v>
      </c>
      <c r="BP25" s="17">
        <f>BO25/BN25</f>
        <v>12</v>
      </c>
      <c r="BQ25" s="8">
        <v>12</v>
      </c>
      <c r="BR25" s="8">
        <v>0</v>
      </c>
    </row>
    <row r="26" spans="1:71">
      <c r="Y26" s="5" t="s">
        <v>32</v>
      </c>
      <c r="AB26" s="2"/>
      <c r="AG26" s="5" t="s">
        <v>32</v>
      </c>
      <c r="AJ26" s="2"/>
      <c r="AO26" s="9" t="s">
        <v>29</v>
      </c>
      <c r="AP26" s="8">
        <v>2</v>
      </c>
      <c r="AQ26" s="8">
        <v>24</v>
      </c>
      <c r="AR26" s="2">
        <f>AQ26/AP26</f>
        <v>12</v>
      </c>
      <c r="AS26" s="8">
        <v>18</v>
      </c>
      <c r="AT26" s="8">
        <v>0</v>
      </c>
      <c r="AW26" s="9" t="s">
        <v>29</v>
      </c>
      <c r="AX26" s="8">
        <v>1</v>
      </c>
      <c r="AY26" s="8">
        <v>4</v>
      </c>
      <c r="AZ26" s="2">
        <f>AY26/AX26</f>
        <v>4</v>
      </c>
      <c r="BA26" s="8">
        <v>4</v>
      </c>
      <c r="BB26" s="8">
        <v>0</v>
      </c>
      <c r="BE26" s="9"/>
      <c r="BF26" s="8"/>
      <c r="BG26" s="8"/>
      <c r="BH26" s="2"/>
      <c r="BI26" s="8"/>
      <c r="BJ26" s="8"/>
      <c r="BM26" s="9" t="s">
        <v>88</v>
      </c>
      <c r="BN26" s="8">
        <v>1</v>
      </c>
      <c r="BO26" s="8">
        <v>15</v>
      </c>
      <c r="BP26" s="2">
        <f>BO26/BN26</f>
        <v>15</v>
      </c>
      <c r="BQ26" s="8">
        <v>15</v>
      </c>
      <c r="BR26" s="8">
        <v>0</v>
      </c>
    </row>
    <row r="27" spans="1:71">
      <c r="A27" s="1" t="s">
        <v>3</v>
      </c>
      <c r="I27" s="1" t="s">
        <v>90</v>
      </c>
      <c r="J27" s="3"/>
      <c r="K27" s="3"/>
      <c r="L27" s="3"/>
      <c r="M27" s="3"/>
      <c r="Y27" s="5" t="s">
        <v>5</v>
      </c>
      <c r="Z27" s="3" t="s">
        <v>33</v>
      </c>
      <c r="AA27" s="3" t="s">
        <v>34</v>
      </c>
      <c r="AB27" s="3" t="s">
        <v>35</v>
      </c>
      <c r="AG27" s="5" t="s">
        <v>5</v>
      </c>
      <c r="AH27" s="3" t="s">
        <v>33</v>
      </c>
      <c r="AI27" s="3" t="s">
        <v>34</v>
      </c>
      <c r="AJ27" s="3" t="s">
        <v>35</v>
      </c>
      <c r="AO27" s="9"/>
      <c r="AP27" s="8"/>
      <c r="AQ27" s="8"/>
      <c r="AR27" s="11"/>
      <c r="AS27" s="8"/>
      <c r="AT27" s="8"/>
      <c r="AW27" s="9"/>
      <c r="AX27" s="8"/>
      <c r="AY27" s="8"/>
      <c r="AZ27" s="11"/>
      <c r="BA27" s="8"/>
      <c r="BB27" s="8"/>
      <c r="BE27" s="9"/>
      <c r="BF27" s="8"/>
      <c r="BG27" s="8"/>
      <c r="BH27" s="11"/>
      <c r="BI27" s="8"/>
      <c r="BJ27" s="8"/>
      <c r="BM27" s="9"/>
      <c r="BN27" s="8"/>
      <c r="BO27" s="8"/>
      <c r="BP27" s="11"/>
      <c r="BQ27" s="8"/>
      <c r="BR27" s="8"/>
    </row>
    <row r="28" spans="1:71">
      <c r="A28" s="3" t="s">
        <v>5</v>
      </c>
      <c r="B28" s="3" t="s">
        <v>9</v>
      </c>
      <c r="C28" s="3" t="s">
        <v>10</v>
      </c>
      <c r="D28" s="3" t="s">
        <v>23</v>
      </c>
      <c r="E28" s="3" t="s">
        <v>6</v>
      </c>
      <c r="F28" s="3" t="s">
        <v>7</v>
      </c>
      <c r="G28" s="3" t="s">
        <v>8</v>
      </c>
      <c r="I28" s="1" t="s">
        <v>82</v>
      </c>
      <c r="J28" s="3"/>
      <c r="K28" s="3"/>
      <c r="L28" s="3"/>
      <c r="M28" s="3"/>
      <c r="Y28" t="s">
        <v>43</v>
      </c>
      <c r="Z28" s="2">
        <v>1</v>
      </c>
      <c r="AA28" s="2">
        <v>1</v>
      </c>
      <c r="AB28" s="10">
        <f>AA28/Z28</f>
        <v>1</v>
      </c>
      <c r="AG28" t="s">
        <v>43</v>
      </c>
      <c r="AH28" s="2">
        <v>3</v>
      </c>
      <c r="AI28" s="2">
        <v>1</v>
      </c>
      <c r="AJ28" s="10">
        <f>AI28/AH28</f>
        <v>0.33333333333333331</v>
      </c>
      <c r="AO28" s="5" t="s">
        <v>32</v>
      </c>
      <c r="AR28" s="2"/>
      <c r="AW28" s="5" t="s">
        <v>32</v>
      </c>
      <c r="AZ28" s="2"/>
      <c r="BE28" s="5" t="s">
        <v>32</v>
      </c>
      <c r="BH28" s="2"/>
      <c r="BM28" s="5" t="s">
        <v>32</v>
      </c>
      <c r="BP28" s="2"/>
    </row>
    <row r="29" spans="1:71">
      <c r="A29" t="s">
        <v>28</v>
      </c>
      <c r="B29" s="2">
        <f>B9+J9+R9+Z9+AH9+AP9+AX9+BF9+BN9</f>
        <v>70</v>
      </c>
      <c r="C29" s="2">
        <f>C9+K9+S9+AA9+AI9+AQ9+AY9+BG9+BO9</f>
        <v>44</v>
      </c>
      <c r="D29" s="10">
        <f>C29/B29</f>
        <v>0.62857142857142856</v>
      </c>
      <c r="E29" s="2">
        <f>E9+M9+U9+AC9+AK9+AS9+BA9+BI9+BQ9</f>
        <v>528</v>
      </c>
      <c r="F29" s="2">
        <f>F9+N9+V9+AL9+AT9+BR9</f>
        <v>3</v>
      </c>
      <c r="G29" s="2">
        <f>W9+AE9+BC9+BK9</f>
        <v>6</v>
      </c>
      <c r="I29" s="1" t="s">
        <v>99</v>
      </c>
      <c r="J29" s="3"/>
      <c r="K29" s="3"/>
      <c r="L29" s="3"/>
      <c r="M29" s="3"/>
      <c r="Z29" s="2"/>
      <c r="AA29" s="2"/>
      <c r="AB29" s="2"/>
      <c r="AO29" s="5" t="s">
        <v>5</v>
      </c>
      <c r="AP29" s="3" t="s">
        <v>33</v>
      </c>
      <c r="AQ29" s="3" t="s">
        <v>34</v>
      </c>
      <c r="AR29" s="3" t="s">
        <v>35</v>
      </c>
      <c r="AW29" s="5" t="s">
        <v>5</v>
      </c>
      <c r="AX29" s="3" t="s">
        <v>33</v>
      </c>
      <c r="AY29" s="3" t="s">
        <v>34</v>
      </c>
      <c r="AZ29" s="3" t="s">
        <v>35</v>
      </c>
      <c r="BE29" s="5" t="s">
        <v>5</v>
      </c>
      <c r="BF29" s="3" t="s">
        <v>33</v>
      </c>
      <c r="BG29" s="3" t="s">
        <v>34</v>
      </c>
      <c r="BH29" s="3" t="s">
        <v>35</v>
      </c>
      <c r="BM29" s="5" t="s">
        <v>5</v>
      </c>
      <c r="BN29" s="3" t="s">
        <v>33</v>
      </c>
      <c r="BO29" s="3" t="s">
        <v>34</v>
      </c>
      <c r="BP29" s="3" t="s">
        <v>35</v>
      </c>
    </row>
    <row r="30" spans="1:71">
      <c r="A30" t="s">
        <v>50</v>
      </c>
      <c r="B30" s="2">
        <f>AH10+AP10+AX10+BN10</f>
        <v>8</v>
      </c>
      <c r="C30" s="2">
        <f>AI10+AQ10+AY10+BO10</f>
        <v>5</v>
      </c>
      <c r="D30" s="10">
        <f>C30/B30</f>
        <v>0.625</v>
      </c>
      <c r="E30" s="2">
        <f>AK10+AS10+BA10+BQ10</f>
        <v>32</v>
      </c>
      <c r="F30" s="2">
        <f>AL10</f>
        <v>0</v>
      </c>
      <c r="G30" s="2">
        <f>AM10</f>
        <v>0</v>
      </c>
      <c r="I30" s="1" t="s">
        <v>100</v>
      </c>
      <c r="J30" s="3"/>
      <c r="K30" s="3"/>
      <c r="L30" s="3"/>
      <c r="M30" s="3"/>
      <c r="Y30" s="3" t="s">
        <v>36</v>
      </c>
      <c r="AH30" s="2"/>
      <c r="AI30" s="2"/>
      <c r="AJ30" s="2"/>
      <c r="AO30" t="s">
        <v>43</v>
      </c>
      <c r="AP30" s="2">
        <v>4</v>
      </c>
      <c r="AQ30" s="2">
        <v>3</v>
      </c>
      <c r="AR30" s="10">
        <f>AQ30/AP30</f>
        <v>0.75</v>
      </c>
      <c r="AW30" t="s">
        <v>43</v>
      </c>
      <c r="AX30" s="2">
        <v>3</v>
      </c>
      <c r="AY30" s="2">
        <v>0</v>
      </c>
      <c r="AZ30" s="10">
        <f>AY30/AX30</f>
        <v>0</v>
      </c>
      <c r="BF30" s="2"/>
      <c r="BG30" s="2"/>
      <c r="BH30" s="10"/>
      <c r="BM30" s="9" t="s">
        <v>43</v>
      </c>
      <c r="BN30" s="2">
        <v>7</v>
      </c>
      <c r="BO30" s="2">
        <v>4</v>
      </c>
      <c r="BP30" s="10">
        <f>BO30/BN30</f>
        <v>0.5714285714285714</v>
      </c>
    </row>
    <row r="31" spans="1:71">
      <c r="A31" t="s">
        <v>29</v>
      </c>
      <c r="B31" s="2">
        <f>Z10</f>
        <v>2</v>
      </c>
      <c r="C31" s="2">
        <f>AA10</f>
        <v>0</v>
      </c>
      <c r="D31" s="10">
        <f>C31/B31</f>
        <v>0</v>
      </c>
      <c r="E31" s="2">
        <f>AC10</f>
        <v>0</v>
      </c>
      <c r="F31" s="2">
        <f>AD10</f>
        <v>0</v>
      </c>
      <c r="G31" s="2">
        <f>AE10</f>
        <v>1</v>
      </c>
      <c r="I31" s="1" t="s">
        <v>101</v>
      </c>
      <c r="J31" s="3"/>
      <c r="K31" s="3"/>
      <c r="L31" s="3" t="s">
        <v>81</v>
      </c>
      <c r="M31" s="3" t="s">
        <v>102</v>
      </c>
      <c r="Y31" s="3" t="s">
        <v>5</v>
      </c>
      <c r="Z31" s="3" t="s">
        <v>8</v>
      </c>
      <c r="AA31" s="3" t="s">
        <v>6</v>
      </c>
      <c r="AB31" s="3" t="s">
        <v>15</v>
      </c>
      <c r="AG31" s="3"/>
    </row>
    <row r="32" spans="1:71">
      <c r="B32"/>
      <c r="C32"/>
      <c r="D32"/>
      <c r="E32"/>
      <c r="F32"/>
      <c r="I32" s="1" t="s">
        <v>103</v>
      </c>
      <c r="J32" s="3"/>
      <c r="K32" s="3"/>
      <c r="L32" s="3" t="s">
        <v>81</v>
      </c>
      <c r="M32" s="3" t="s">
        <v>104</v>
      </c>
      <c r="Y32" t="s">
        <v>50</v>
      </c>
      <c r="Z32" s="2">
        <v>1</v>
      </c>
      <c r="AA32" s="2">
        <v>5</v>
      </c>
      <c r="AB32" s="2">
        <v>0</v>
      </c>
      <c r="AG32" s="3"/>
      <c r="AH32" s="3"/>
      <c r="AI32" s="3"/>
      <c r="AJ32" s="3"/>
      <c r="AW32" s="1" t="s">
        <v>69</v>
      </c>
      <c r="BE32" s="1" t="s">
        <v>69</v>
      </c>
      <c r="BM32" s="1" t="s">
        <v>69</v>
      </c>
    </row>
    <row r="33" spans="1:69">
      <c r="A33" s="1" t="s">
        <v>11</v>
      </c>
      <c r="I33" s="1" t="s">
        <v>105</v>
      </c>
      <c r="J33" s="3"/>
      <c r="K33" s="3"/>
      <c r="L33" s="3"/>
      <c r="M33" s="3"/>
      <c r="Z33" s="2">
        <v>1</v>
      </c>
      <c r="AA33" s="2">
        <v>5</v>
      </c>
      <c r="AB33" s="2">
        <v>0</v>
      </c>
      <c r="AH33" s="2"/>
      <c r="AI33" s="2"/>
      <c r="AJ33" s="2"/>
      <c r="AW33" s="3" t="s">
        <v>5</v>
      </c>
      <c r="AX33" s="3" t="s">
        <v>8</v>
      </c>
      <c r="AY33" s="3" t="s">
        <v>70</v>
      </c>
      <c r="AZ33" s="3" t="s">
        <v>71</v>
      </c>
      <c r="BE33" s="3" t="s">
        <v>5</v>
      </c>
      <c r="BF33" s="3" t="s">
        <v>8</v>
      </c>
      <c r="BG33" s="3" t="s">
        <v>70</v>
      </c>
      <c r="BH33" s="3" t="s">
        <v>71</v>
      </c>
      <c r="BM33" s="3" t="s">
        <v>5</v>
      </c>
      <c r="BN33" s="3" t="s">
        <v>8</v>
      </c>
      <c r="BO33" s="3" t="s">
        <v>70</v>
      </c>
      <c r="BP33" s="3" t="s">
        <v>71</v>
      </c>
    </row>
    <row r="34" spans="1:69">
      <c r="A34" s="1" t="s">
        <v>5</v>
      </c>
      <c r="B34" s="3" t="s">
        <v>9</v>
      </c>
      <c r="C34" s="3" t="s">
        <v>6</v>
      </c>
      <c r="D34" s="3" t="s">
        <v>22</v>
      </c>
      <c r="E34" s="3" t="s">
        <v>16</v>
      </c>
      <c r="F34" s="3" t="s">
        <v>15</v>
      </c>
      <c r="I34" s="1" t="s">
        <v>106</v>
      </c>
      <c r="J34" s="3"/>
      <c r="K34" s="3"/>
      <c r="L34" s="3"/>
      <c r="M34" s="3"/>
      <c r="AW34" t="s">
        <v>29</v>
      </c>
      <c r="AX34" s="2">
        <v>1</v>
      </c>
      <c r="AY34" s="2">
        <v>1</v>
      </c>
      <c r="AZ34" s="2"/>
      <c r="BA34" s="2"/>
      <c r="BE34" t="s">
        <v>44</v>
      </c>
      <c r="BF34" s="2">
        <v>1</v>
      </c>
      <c r="BG34" s="2"/>
      <c r="BH34" s="2"/>
      <c r="BI34" s="2"/>
      <c r="BM34" t="s">
        <v>50</v>
      </c>
      <c r="BN34" s="2">
        <v>1</v>
      </c>
      <c r="BO34" s="2"/>
      <c r="BP34" s="2"/>
      <c r="BQ34" s="2"/>
    </row>
    <row r="35" spans="1:69">
      <c r="A35" s="9" t="s">
        <v>29</v>
      </c>
      <c r="B35" s="2">
        <f>B13+J13+R13+Z14+AH14+AP14+AX14+BF14</f>
        <v>106</v>
      </c>
      <c r="C35" s="2">
        <f>C13+K13+S13+AA14+AI14+AQ14+AY14+BG14</f>
        <v>482</v>
      </c>
      <c r="D35" s="11">
        <f t="shared" ref="D35:D40" si="5">C35/B35</f>
        <v>4.5471698113207548</v>
      </c>
      <c r="E35" s="2">
        <v>57</v>
      </c>
      <c r="F35" s="2">
        <f>F13+N13+AD14+AT14+BB14</f>
        <v>6</v>
      </c>
      <c r="I35" s="1" t="s">
        <v>107</v>
      </c>
      <c r="J35" s="3"/>
      <c r="K35" s="3"/>
      <c r="L35" s="3"/>
      <c r="M35" s="3"/>
      <c r="AW35" t="s">
        <v>52</v>
      </c>
      <c r="AX35" s="2">
        <v>1</v>
      </c>
      <c r="AY35" s="2"/>
      <c r="AZ35" s="2"/>
      <c r="BA35" s="2"/>
      <c r="BE35" t="s">
        <v>79</v>
      </c>
      <c r="BF35" s="2"/>
      <c r="BG35" s="2"/>
      <c r="BH35" s="2">
        <v>1</v>
      </c>
      <c r="BI35" s="2"/>
      <c r="BM35" t="s">
        <v>68</v>
      </c>
      <c r="BN35" s="2"/>
      <c r="BO35" s="2">
        <v>1</v>
      </c>
      <c r="BP35" s="2"/>
      <c r="BQ35" s="2"/>
    </row>
    <row r="36" spans="1:69">
      <c r="A36" s="9" t="s">
        <v>28</v>
      </c>
      <c r="B36" s="2">
        <f>B14+J14+R14+Z15+AH15+AP15+AX15+BF15+BN15</f>
        <v>67</v>
      </c>
      <c r="C36" s="2">
        <f>C14+K14+S14+AA15+AI15+AQ15+AY15+BG15+BO15</f>
        <v>308</v>
      </c>
      <c r="D36" s="11">
        <f t="shared" si="5"/>
        <v>4.5970149253731343</v>
      </c>
      <c r="E36" s="2">
        <v>60</v>
      </c>
      <c r="F36" s="2">
        <f>F15+N15+AL15+AT15+BJ15+BR15</f>
        <v>7</v>
      </c>
      <c r="G36"/>
      <c r="AW36" t="s">
        <v>46</v>
      </c>
      <c r="AX36" s="2"/>
      <c r="AY36" s="2"/>
      <c r="AZ36" s="2">
        <v>1</v>
      </c>
      <c r="BA36" s="2"/>
      <c r="BE36" t="s">
        <v>29</v>
      </c>
      <c r="BF36" s="2"/>
      <c r="BG36" s="2"/>
      <c r="BH36" s="2">
        <v>1</v>
      </c>
      <c r="BI36" s="2"/>
      <c r="BN36" s="2"/>
      <c r="BO36" s="2"/>
      <c r="BP36" s="2"/>
      <c r="BQ36" s="2"/>
    </row>
    <row r="37" spans="1:69">
      <c r="A37" s="9" t="s">
        <v>50</v>
      </c>
      <c r="B37" s="2">
        <f>BN17+AH17+AP17+AX17</f>
        <v>16</v>
      </c>
      <c r="C37" s="2">
        <f>AI17+AQ17+AY17+BO17</f>
        <v>61</v>
      </c>
      <c r="D37" s="11">
        <f>C37/B37</f>
        <v>3.8125</v>
      </c>
      <c r="E37" s="2">
        <v>12</v>
      </c>
      <c r="F37" s="2">
        <v>1</v>
      </c>
      <c r="G37"/>
      <c r="AW37" t="s">
        <v>47</v>
      </c>
      <c r="AX37" s="2"/>
      <c r="AY37" s="2">
        <v>1</v>
      </c>
      <c r="AZ37" s="2"/>
      <c r="BA37" s="2" t="s">
        <v>15</v>
      </c>
      <c r="BE37" t="s">
        <v>80</v>
      </c>
      <c r="BF37" s="2"/>
      <c r="BG37" s="2"/>
      <c r="BH37" s="2">
        <v>1</v>
      </c>
      <c r="BI37" s="2"/>
      <c r="BN37" s="2"/>
      <c r="BO37" s="2"/>
      <c r="BP37" s="2"/>
      <c r="BQ37" s="2"/>
    </row>
    <row r="38" spans="1:69" ht="14.4" customHeight="1">
      <c r="A38" s="9" t="s">
        <v>67</v>
      </c>
      <c r="B38" s="2">
        <f>AP18+AX18+BN14</f>
        <v>11</v>
      </c>
      <c r="C38" s="2">
        <f>AQ18+AY18+BO14</f>
        <v>71</v>
      </c>
      <c r="D38" s="11">
        <f>C38/B38</f>
        <v>6.4545454545454541</v>
      </c>
      <c r="E38" s="2">
        <v>45</v>
      </c>
      <c r="F38" s="2">
        <v>2</v>
      </c>
      <c r="G38" s="3"/>
      <c r="N38" s="16"/>
    </row>
    <row r="39" spans="1:69">
      <c r="A39" s="9" t="s">
        <v>46</v>
      </c>
      <c r="B39" s="2">
        <f>AH16+AP16+AX16</f>
        <v>7</v>
      </c>
      <c r="C39" s="2">
        <f>AI16+AQ16+AY16</f>
        <v>37</v>
      </c>
      <c r="D39" s="11">
        <f>C39/B39</f>
        <v>5.2857142857142856</v>
      </c>
      <c r="E39" s="2">
        <v>25</v>
      </c>
      <c r="F39" s="2">
        <f>BB16</f>
        <v>1</v>
      </c>
    </row>
    <row r="40" spans="1:69">
      <c r="A40" s="9" t="s">
        <v>86</v>
      </c>
      <c r="B40" s="2">
        <v>6</v>
      </c>
      <c r="C40" s="2">
        <v>45</v>
      </c>
      <c r="D40" s="11">
        <f>C40/B40</f>
        <v>7.5</v>
      </c>
      <c r="E40" s="2">
        <v>26</v>
      </c>
      <c r="F40" s="2">
        <v>1</v>
      </c>
      <c r="G40"/>
    </row>
    <row r="41" spans="1:69">
      <c r="A41" s="7" t="s">
        <v>52</v>
      </c>
      <c r="B41" s="8">
        <v>3</v>
      </c>
      <c r="C41" s="8">
        <v>16</v>
      </c>
      <c r="D41" s="17">
        <f>C41/B41</f>
        <v>5.333333333333333</v>
      </c>
      <c r="E41" s="8">
        <v>8</v>
      </c>
      <c r="F41" s="8">
        <v>0</v>
      </c>
    </row>
    <row r="42" spans="1:69">
      <c r="A42" s="7" t="s">
        <v>68</v>
      </c>
      <c r="B42" s="8">
        <v>2</v>
      </c>
      <c r="C42" s="8">
        <v>39</v>
      </c>
      <c r="D42" s="8">
        <f>C42/B42</f>
        <v>19.5</v>
      </c>
      <c r="E42" s="8">
        <v>35</v>
      </c>
      <c r="F42" s="8">
        <v>0</v>
      </c>
    </row>
    <row r="43" spans="1:69">
      <c r="A43" s="9" t="s">
        <v>51</v>
      </c>
      <c r="B43" s="2">
        <f>AP19</f>
        <v>1</v>
      </c>
      <c r="C43" s="2">
        <f>AQ19</f>
        <v>2</v>
      </c>
      <c r="D43" s="11">
        <f>C43/B43</f>
        <v>2</v>
      </c>
      <c r="E43" s="2">
        <v>2</v>
      </c>
      <c r="F43" s="2">
        <v>0</v>
      </c>
    </row>
    <row r="44" spans="1:69">
      <c r="B44"/>
      <c r="C44"/>
      <c r="D44"/>
      <c r="E44"/>
      <c r="F44"/>
    </row>
    <row r="45" spans="1:69">
      <c r="A45" s="1" t="s">
        <v>17</v>
      </c>
    </row>
    <row r="46" spans="1:69">
      <c r="A46" s="1" t="s">
        <v>5</v>
      </c>
      <c r="B46" s="3" t="s">
        <v>18</v>
      </c>
      <c r="C46" s="3" t="s">
        <v>6</v>
      </c>
      <c r="D46" s="3" t="s">
        <v>22</v>
      </c>
      <c r="E46" s="3" t="s">
        <v>16</v>
      </c>
      <c r="F46" s="3" t="s">
        <v>15</v>
      </c>
    </row>
    <row r="47" spans="1:69">
      <c r="A47" t="s">
        <v>51</v>
      </c>
      <c r="B47" s="2">
        <f>Z23+AH22+AP24+AX24+BF24+BN24</f>
        <v>14</v>
      </c>
      <c r="C47" s="2">
        <f>AA23+AI22+AQ24+AY24+BG24+BO24</f>
        <v>275</v>
      </c>
      <c r="D47" s="11">
        <f>C47/B47</f>
        <v>19.642857142857142</v>
      </c>
      <c r="E47" s="2">
        <v>53</v>
      </c>
      <c r="F47" s="2">
        <v>3</v>
      </c>
      <c r="G47"/>
    </row>
    <row r="48" spans="1:69">
      <c r="A48" t="s">
        <v>46</v>
      </c>
      <c r="B48" s="2">
        <f>Z20+AH21+AP23+AX23+BF23</f>
        <v>14</v>
      </c>
      <c r="C48" s="2">
        <f>AA20+AI21+AQ23+AY23+BG23</f>
        <v>121</v>
      </c>
      <c r="D48" s="11">
        <f>C48/B48</f>
        <v>8.6428571428571423</v>
      </c>
      <c r="E48" s="2">
        <v>28</v>
      </c>
      <c r="F48" s="2">
        <v>0</v>
      </c>
      <c r="G48"/>
    </row>
    <row r="49" spans="1:7">
      <c r="A49" t="s">
        <v>29</v>
      </c>
      <c r="B49" s="2">
        <f>J18+B18+AP26+AX26</f>
        <v>5</v>
      </c>
      <c r="C49" s="2">
        <f>+C18+AQ26+AY26</f>
        <v>43</v>
      </c>
      <c r="D49" s="11">
        <f t="shared" ref="D47:D52" si="6">C49/B49</f>
        <v>8.6</v>
      </c>
      <c r="E49" s="2">
        <v>25</v>
      </c>
      <c r="F49" s="2">
        <v>0</v>
      </c>
    </row>
    <row r="50" spans="1:7" ht="14.4" customHeight="1">
      <c r="A50" t="s">
        <v>68</v>
      </c>
      <c r="B50" s="2">
        <f>AP25+AX25+BN25</f>
        <v>4</v>
      </c>
      <c r="C50" s="2">
        <f>AQ25+AY25+BO25</f>
        <v>15</v>
      </c>
      <c r="D50" s="11">
        <f>C50/B50</f>
        <v>3.75</v>
      </c>
      <c r="E50" s="2">
        <v>12</v>
      </c>
      <c r="F50" s="2">
        <v>0</v>
      </c>
    </row>
    <row r="51" spans="1:7">
      <c r="A51" s="9" t="s">
        <v>86</v>
      </c>
      <c r="B51" s="2">
        <v>2</v>
      </c>
      <c r="C51" s="2">
        <v>28</v>
      </c>
      <c r="D51" s="2">
        <f>C51/B51</f>
        <v>14</v>
      </c>
      <c r="E51" s="2">
        <v>20</v>
      </c>
      <c r="F51" s="2">
        <v>0</v>
      </c>
    </row>
    <row r="52" spans="1:7">
      <c r="A52" t="s">
        <v>52</v>
      </c>
      <c r="B52" s="2">
        <f>Z24</f>
        <v>1</v>
      </c>
      <c r="C52" s="2">
        <f>AA24</f>
        <v>29</v>
      </c>
      <c r="D52" s="11">
        <f>C52/B52</f>
        <v>29</v>
      </c>
      <c r="E52" s="2">
        <v>29</v>
      </c>
      <c r="F52" s="2">
        <v>0</v>
      </c>
    </row>
    <row r="53" spans="1:7">
      <c r="A53" t="s">
        <v>47</v>
      </c>
      <c r="B53" s="2">
        <f>Z22</f>
        <v>1</v>
      </c>
      <c r="C53" s="2">
        <f>AA22</f>
        <v>3</v>
      </c>
      <c r="D53" s="11">
        <f>C53/B53</f>
        <v>3</v>
      </c>
      <c r="E53" s="2">
        <v>3</v>
      </c>
      <c r="F53" s="2">
        <v>0</v>
      </c>
    </row>
    <row r="54" spans="1:7">
      <c r="A54" t="s">
        <v>54</v>
      </c>
      <c r="B54" s="2">
        <f>AH23</f>
        <v>1</v>
      </c>
      <c r="C54" s="2">
        <f>AI23</f>
        <v>4</v>
      </c>
      <c r="D54" s="11">
        <f>C54/B54</f>
        <v>4</v>
      </c>
      <c r="E54" s="2">
        <v>4</v>
      </c>
      <c r="F54" s="2">
        <v>0</v>
      </c>
      <c r="G54"/>
    </row>
    <row r="55" spans="1:7">
      <c r="A55" s="9" t="s">
        <v>88</v>
      </c>
      <c r="B55" s="8">
        <v>1</v>
      </c>
      <c r="C55" s="8">
        <v>15</v>
      </c>
      <c r="D55" s="2">
        <f>C55/B55</f>
        <v>15</v>
      </c>
      <c r="E55" s="8">
        <v>15</v>
      </c>
      <c r="F55" s="8">
        <v>0</v>
      </c>
      <c r="G55"/>
    </row>
    <row r="56" spans="1:7">
      <c r="B56"/>
      <c r="C56"/>
      <c r="D56"/>
      <c r="G56"/>
    </row>
    <row r="57" spans="1:7">
      <c r="A57" s="5" t="s">
        <v>32</v>
      </c>
      <c r="B57"/>
      <c r="C57"/>
      <c r="G57"/>
    </row>
    <row r="58" spans="1:7">
      <c r="A58" s="5" t="s">
        <v>5</v>
      </c>
      <c r="B58" s="3" t="s">
        <v>33</v>
      </c>
      <c r="C58" s="3" t="s">
        <v>34</v>
      </c>
      <c r="D58" s="3" t="s">
        <v>35</v>
      </c>
      <c r="G58"/>
    </row>
    <row r="59" spans="1:7">
      <c r="A59" t="s">
        <v>43</v>
      </c>
      <c r="B59" s="2">
        <v>12</v>
      </c>
      <c r="C59" s="2">
        <v>8</v>
      </c>
      <c r="D59" s="10">
        <f>C59/B59</f>
        <v>0.66666666666666663</v>
      </c>
      <c r="G59"/>
    </row>
    <row r="60" spans="1:7">
      <c r="G60"/>
    </row>
    <row r="61" spans="1:7">
      <c r="A61" s="3" t="s">
        <v>36</v>
      </c>
      <c r="B61"/>
      <c r="C61"/>
      <c r="D61"/>
      <c r="E61"/>
      <c r="F61"/>
      <c r="G61"/>
    </row>
    <row r="62" spans="1:7">
      <c r="A62" s="3" t="s">
        <v>5</v>
      </c>
      <c r="B62" s="3" t="s">
        <v>8</v>
      </c>
      <c r="C62" s="3" t="s">
        <v>6</v>
      </c>
      <c r="D62" s="3" t="s">
        <v>15</v>
      </c>
      <c r="E62"/>
      <c r="F62"/>
    </row>
    <row r="63" spans="1:7">
      <c r="A63" t="s">
        <v>50</v>
      </c>
      <c r="B63" s="2">
        <v>2</v>
      </c>
      <c r="C63" s="2">
        <v>20</v>
      </c>
      <c r="D63" s="2">
        <v>0</v>
      </c>
      <c r="E63"/>
      <c r="F63"/>
      <c r="G63"/>
    </row>
    <row r="64" spans="1:7">
      <c r="A64" t="s">
        <v>44</v>
      </c>
      <c r="B64" s="2">
        <v>2</v>
      </c>
      <c r="C64" s="2">
        <v>10</v>
      </c>
      <c r="D64" s="2">
        <v>0</v>
      </c>
      <c r="G64"/>
    </row>
    <row r="65" spans="1:7">
      <c r="A65" t="s">
        <v>29</v>
      </c>
      <c r="B65" s="2">
        <v>1</v>
      </c>
      <c r="C65" s="2">
        <v>5</v>
      </c>
      <c r="D65" s="2">
        <v>0</v>
      </c>
      <c r="E65"/>
      <c r="F65"/>
      <c r="G65"/>
    </row>
    <row r="66" spans="1:7">
      <c r="A66" t="s">
        <v>52</v>
      </c>
      <c r="B66" s="2">
        <v>1</v>
      </c>
      <c r="C66" s="2">
        <v>10</v>
      </c>
      <c r="D66" s="2">
        <v>0</v>
      </c>
      <c r="E66"/>
      <c r="F66"/>
      <c r="G66"/>
    </row>
    <row r="67" spans="1:7">
      <c r="A67" t="s">
        <v>47</v>
      </c>
      <c r="E67" s="2" t="s">
        <v>108</v>
      </c>
    </row>
    <row r="74" spans="1:7" ht="15.6" customHeight="1"/>
  </sheetData>
  <mergeCells count="13">
    <mergeCell ref="Y5:AE5"/>
    <mergeCell ref="Q5:W5"/>
    <mergeCell ref="A25:G25"/>
    <mergeCell ref="I25:M25"/>
    <mergeCell ref="A1:E1"/>
    <mergeCell ref="A3:F3"/>
    <mergeCell ref="A5:G5"/>
    <mergeCell ref="I5:O5"/>
    <mergeCell ref="BM5:BS5"/>
    <mergeCell ref="BE5:BK5"/>
    <mergeCell ref="AO5:AU5"/>
    <mergeCell ref="AG5:AM5"/>
    <mergeCell ref="AW5:BC5"/>
  </mergeCells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>East Noble School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2014-09-22T13:53:25Z</cp:lastPrinted>
  <dcterms:created xsi:type="dcterms:W3CDTF">2014-09-04T13:46:05Z</dcterms:created>
  <dcterms:modified xsi:type="dcterms:W3CDTF">2014-10-22T13:18:12Z</dcterms:modified>
</cp:coreProperties>
</file>